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19200" windowHeight="7310"/>
  </bookViews>
  <sheets>
    <sheet name="Канальные конвекторы FC" sheetId="1" r:id="rId1"/>
  </sheets>
  <definedNames>
    <definedName name="__xlnm.Print_Area">'Канальные конвекторы FC'!$B$62:$Z$76</definedName>
    <definedName name="_xlnm.Print_Area" localSheetId="0">'Канальные конвекторы FC'!$B$3:$AJ$29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4" i="1" l="1"/>
  <c r="F104" i="1" s="1"/>
  <c r="E103" i="1"/>
  <c r="F103" i="1" s="1"/>
  <c r="E102" i="1"/>
  <c r="F102" i="1" s="1"/>
  <c r="E106" i="1"/>
  <c r="F106" i="1" s="1"/>
  <c r="E105" i="1"/>
  <c r="E108" i="1"/>
  <c r="F108" i="1" s="1"/>
  <c r="E109" i="1"/>
  <c r="H109" i="1" s="1"/>
  <c r="I109" i="1" s="1"/>
  <c r="S109" i="1"/>
  <c r="T109" i="1" s="1"/>
  <c r="Q108" i="1"/>
  <c r="S108" i="1"/>
  <c r="T108" i="1" s="1"/>
  <c r="S107" i="1"/>
  <c r="T107" i="1" s="1"/>
  <c r="Q107" i="1"/>
  <c r="S106" i="1"/>
  <c r="T106" i="1" s="1"/>
  <c r="Q106" i="1"/>
  <c r="S105" i="1"/>
  <c r="T105" i="1" s="1"/>
  <c r="Q105" i="1"/>
  <c r="S104" i="1"/>
  <c r="T104" i="1" s="1"/>
  <c r="Q104" i="1"/>
  <c r="S103" i="1"/>
  <c r="T103" i="1" s="1"/>
  <c r="Q103" i="1"/>
  <c r="S102" i="1"/>
  <c r="T102" i="1" s="1"/>
  <c r="Q102" i="1"/>
  <c r="S101" i="1"/>
  <c r="T101" i="1" s="1"/>
  <c r="Q101" i="1"/>
  <c r="S100" i="1"/>
  <c r="T100" i="1" s="1"/>
  <c r="Q100" i="1"/>
  <c r="S99" i="1"/>
  <c r="T99" i="1" s="1"/>
  <c r="Q99" i="1"/>
  <c r="S98" i="1"/>
  <c r="T98" i="1" s="1"/>
  <c r="Q98" i="1"/>
  <c r="F100" i="1"/>
  <c r="F101" i="1"/>
  <c r="F105" i="1"/>
  <c r="H107" i="1"/>
  <c r="I107" i="1" s="1"/>
  <c r="H105" i="1"/>
  <c r="I105" i="1" s="1"/>
  <c r="H103" i="1"/>
  <c r="I103" i="1" s="1"/>
  <c r="H101" i="1"/>
  <c r="I101" i="1" s="1"/>
  <c r="H100" i="1"/>
  <c r="I100" i="1" s="1"/>
  <c r="H99" i="1"/>
  <c r="I99" i="1" s="1"/>
  <c r="H98" i="1"/>
  <c r="I98" i="1" s="1"/>
  <c r="F99" i="1"/>
  <c r="F107" i="1"/>
  <c r="F98" i="1"/>
  <c r="H102" i="1" l="1"/>
  <c r="I102" i="1" s="1"/>
  <c r="H106" i="1"/>
  <c r="I106" i="1" s="1"/>
  <c r="H104" i="1"/>
  <c r="I104" i="1" s="1"/>
  <c r="H108" i="1"/>
  <c r="I108" i="1" s="1"/>
  <c r="F109" i="1"/>
  <c r="Q109" i="1"/>
  <c r="AG6" i="1"/>
  <c r="AH9" i="1"/>
  <c r="D66" i="1" l="1"/>
  <c r="H66" i="1"/>
  <c r="L66" i="1"/>
  <c r="P66" i="1"/>
  <c r="T66" i="1"/>
  <c r="X66" i="1"/>
  <c r="AB66" i="1"/>
  <c r="AF66" i="1"/>
  <c r="AJ66" i="1"/>
  <c r="G67" i="1"/>
  <c r="K67" i="1"/>
  <c r="O67" i="1"/>
  <c r="S67" i="1"/>
  <c r="W67" i="1"/>
  <c r="AA67" i="1"/>
  <c r="AE67" i="1"/>
  <c r="AI67" i="1"/>
  <c r="F68" i="1"/>
  <c r="J68" i="1"/>
  <c r="N68" i="1"/>
  <c r="R68" i="1"/>
  <c r="V68" i="1"/>
  <c r="Z68" i="1"/>
  <c r="AD68" i="1"/>
  <c r="AH68" i="1"/>
  <c r="E69" i="1"/>
  <c r="I69" i="1"/>
  <c r="M69" i="1"/>
  <c r="Q69" i="1"/>
  <c r="U69" i="1"/>
  <c r="Y69" i="1"/>
  <c r="AC69" i="1"/>
  <c r="AG69" i="1"/>
  <c r="D70" i="1"/>
  <c r="H70" i="1"/>
  <c r="L70" i="1"/>
  <c r="P70" i="1"/>
  <c r="T70" i="1"/>
  <c r="X70" i="1"/>
  <c r="AB70" i="1"/>
  <c r="AF70" i="1"/>
  <c r="AJ70" i="1"/>
  <c r="G71" i="1"/>
  <c r="K71" i="1"/>
  <c r="O71" i="1"/>
  <c r="S71" i="1"/>
  <c r="W71" i="1"/>
  <c r="AA71" i="1"/>
  <c r="AE71" i="1"/>
  <c r="AI71" i="1"/>
  <c r="F72" i="1"/>
  <c r="J72" i="1"/>
  <c r="N72" i="1"/>
  <c r="R72" i="1"/>
  <c r="V72" i="1"/>
  <c r="Z72" i="1"/>
  <c r="AD72" i="1"/>
  <c r="AH72" i="1"/>
  <c r="E73" i="1"/>
  <c r="I73" i="1"/>
  <c r="M73" i="1"/>
  <c r="Q73" i="1"/>
  <c r="U73" i="1"/>
  <c r="Y73" i="1"/>
  <c r="AC73" i="1"/>
  <c r="AG73" i="1"/>
  <c r="D74" i="1"/>
  <c r="H74" i="1"/>
  <c r="L74" i="1"/>
  <c r="P74" i="1"/>
  <c r="T74" i="1"/>
  <c r="X74" i="1"/>
  <c r="AB74" i="1"/>
  <c r="AF74" i="1"/>
  <c r="AJ74" i="1"/>
  <c r="G75" i="1"/>
  <c r="K75" i="1"/>
  <c r="O75" i="1"/>
  <c r="S75" i="1"/>
  <c r="W75" i="1"/>
  <c r="AA75" i="1"/>
  <c r="AE75" i="1"/>
  <c r="AI75" i="1"/>
  <c r="F76" i="1"/>
  <c r="J76" i="1"/>
  <c r="E66" i="1"/>
  <c r="J66" i="1"/>
  <c r="O66" i="1"/>
  <c r="U66" i="1"/>
  <c r="Z66" i="1"/>
  <c r="AE66" i="1"/>
  <c r="D67" i="1"/>
  <c r="I67" i="1"/>
  <c r="N67" i="1"/>
  <c r="T67" i="1"/>
  <c r="Y67" i="1"/>
  <c r="AD67" i="1"/>
  <c r="AJ67" i="1"/>
  <c r="H68" i="1"/>
  <c r="M68" i="1"/>
  <c r="S68" i="1"/>
  <c r="X68" i="1"/>
  <c r="AC68" i="1"/>
  <c r="AI68" i="1"/>
  <c r="G69" i="1"/>
  <c r="L69" i="1"/>
  <c r="R69" i="1"/>
  <c r="W69" i="1"/>
  <c r="AB69" i="1"/>
  <c r="AH69" i="1"/>
  <c r="F70" i="1"/>
  <c r="K70" i="1"/>
  <c r="Q70" i="1"/>
  <c r="V70" i="1"/>
  <c r="AA70" i="1"/>
  <c r="AG70" i="1"/>
  <c r="E71" i="1"/>
  <c r="J71" i="1"/>
  <c r="P71" i="1"/>
  <c r="U71" i="1"/>
  <c r="Z71" i="1"/>
  <c r="AF71" i="1"/>
  <c r="D72" i="1"/>
  <c r="I72" i="1"/>
  <c r="O72" i="1"/>
  <c r="T72" i="1"/>
  <c r="Y72" i="1"/>
  <c r="AE72" i="1"/>
  <c r="AJ72" i="1"/>
  <c r="H73" i="1"/>
  <c r="N73" i="1"/>
  <c r="S73" i="1"/>
  <c r="X73" i="1"/>
  <c r="AD73" i="1"/>
  <c r="AI73" i="1"/>
  <c r="G74" i="1"/>
  <c r="M74" i="1"/>
  <c r="R74" i="1"/>
  <c r="W74" i="1"/>
  <c r="AC74" i="1"/>
  <c r="AH74" i="1"/>
  <c r="F75" i="1"/>
  <c r="L75" i="1"/>
  <c r="Q75" i="1"/>
  <c r="V75" i="1"/>
  <c r="AB75" i="1"/>
  <c r="AG75" i="1"/>
  <c r="E76" i="1"/>
  <c r="K76" i="1"/>
  <c r="O76" i="1"/>
  <c r="S76" i="1"/>
  <c r="W76" i="1"/>
  <c r="AA76" i="1"/>
  <c r="AE76" i="1"/>
  <c r="AI76" i="1"/>
  <c r="N65" i="1"/>
  <c r="R65" i="1"/>
  <c r="V65" i="1"/>
  <c r="Z65" i="1"/>
  <c r="AD65" i="1"/>
  <c r="AH65" i="1"/>
  <c r="F65" i="1"/>
  <c r="J65" i="1"/>
  <c r="M66" i="1"/>
  <c r="R66" i="1"/>
  <c r="AC66" i="1"/>
  <c r="F67" i="1"/>
  <c r="V67" i="1"/>
  <c r="AG67" i="1"/>
  <c r="K68" i="1"/>
  <c r="F66" i="1"/>
  <c r="K66" i="1"/>
  <c r="Q66" i="1"/>
  <c r="V66" i="1"/>
  <c r="AA66" i="1"/>
  <c r="AG66" i="1"/>
  <c r="E67" i="1"/>
  <c r="J67" i="1"/>
  <c r="P67" i="1"/>
  <c r="U67" i="1"/>
  <c r="Z67" i="1"/>
  <c r="AF67" i="1"/>
  <c r="D68" i="1"/>
  <c r="I68" i="1"/>
  <c r="O68" i="1"/>
  <c r="T68" i="1"/>
  <c r="Y68" i="1"/>
  <c r="AE68" i="1"/>
  <c r="AJ68" i="1"/>
  <c r="H69" i="1"/>
  <c r="N69" i="1"/>
  <c r="S69" i="1"/>
  <c r="X69" i="1"/>
  <c r="AD69" i="1"/>
  <c r="AI69" i="1"/>
  <c r="G70" i="1"/>
  <c r="M70" i="1"/>
  <c r="R70" i="1"/>
  <c r="W70" i="1"/>
  <c r="AC70" i="1"/>
  <c r="AH70" i="1"/>
  <c r="F71" i="1"/>
  <c r="L71" i="1"/>
  <c r="Q71" i="1"/>
  <c r="V71" i="1"/>
  <c r="AB71" i="1"/>
  <c r="AG71" i="1"/>
  <c r="E72" i="1"/>
  <c r="K72" i="1"/>
  <c r="P72" i="1"/>
  <c r="U72" i="1"/>
  <c r="AA72" i="1"/>
  <c r="AF72" i="1"/>
  <c r="D73" i="1"/>
  <c r="J73" i="1"/>
  <c r="O73" i="1"/>
  <c r="T73" i="1"/>
  <c r="Z73" i="1"/>
  <c r="AE73" i="1"/>
  <c r="AJ73" i="1"/>
  <c r="I74" i="1"/>
  <c r="N74" i="1"/>
  <c r="S74" i="1"/>
  <c r="Y74" i="1"/>
  <c r="AD74" i="1"/>
  <c r="AI74" i="1"/>
  <c r="H75" i="1"/>
  <c r="M75" i="1"/>
  <c r="R75" i="1"/>
  <c r="X75" i="1"/>
  <c r="AC75" i="1"/>
  <c r="AH75" i="1"/>
  <c r="G76" i="1"/>
  <c r="L76" i="1"/>
  <c r="P76" i="1"/>
  <c r="T76" i="1"/>
  <c r="X76" i="1"/>
  <c r="AB76" i="1"/>
  <c r="AF76" i="1"/>
  <c r="AJ76" i="1"/>
  <c r="O65" i="1"/>
  <c r="S65" i="1"/>
  <c r="W65" i="1"/>
  <c r="AA65" i="1"/>
  <c r="AE65" i="1"/>
  <c r="AI65" i="1"/>
  <c r="G65" i="1"/>
  <c r="K65" i="1"/>
  <c r="G66" i="1"/>
  <c r="W66" i="1"/>
  <c r="AH66" i="1"/>
  <c r="L67" i="1"/>
  <c r="Q67" i="1"/>
  <c r="AB67" i="1"/>
  <c r="E68" i="1"/>
  <c r="I66" i="1"/>
  <c r="AD66" i="1"/>
  <c r="R67" i="1"/>
  <c r="G68" i="1"/>
  <c r="U68" i="1"/>
  <c r="AF68" i="1"/>
  <c r="J69" i="1"/>
  <c r="T69" i="1"/>
  <c r="AE69" i="1"/>
  <c r="I70" i="1"/>
  <c r="S70" i="1"/>
  <c r="AD70" i="1"/>
  <c r="H71" i="1"/>
  <c r="R71" i="1"/>
  <c r="AC71" i="1"/>
  <c r="G72" i="1"/>
  <c r="Q72" i="1"/>
  <c r="AB72" i="1"/>
  <c r="F73" i="1"/>
  <c r="P73" i="1"/>
  <c r="AA73" i="1"/>
  <c r="E74" i="1"/>
  <c r="O74" i="1"/>
  <c r="Z74" i="1"/>
  <c r="D75" i="1"/>
  <c r="N75" i="1"/>
  <c r="Y75" i="1"/>
  <c r="AJ75" i="1"/>
  <c r="M76" i="1"/>
  <c r="U76" i="1"/>
  <c r="AC76" i="1"/>
  <c r="L65" i="1"/>
  <c r="T65" i="1"/>
  <c r="AB65" i="1"/>
  <c r="AJ65" i="1"/>
  <c r="D65" i="1"/>
  <c r="H67" i="1"/>
  <c r="AC67" i="1"/>
  <c r="D69" i="1"/>
  <c r="Z69" i="1"/>
  <c r="N70" i="1"/>
  <c r="AI70" i="1"/>
  <c r="X71" i="1"/>
  <c r="L72" i="1"/>
  <c r="AG72" i="1"/>
  <c r="V73" i="1"/>
  <c r="J74" i="1"/>
  <c r="AE74" i="1"/>
  <c r="T75" i="1"/>
  <c r="H76" i="1"/>
  <c r="Y76" i="1"/>
  <c r="P65" i="1"/>
  <c r="X65" i="1"/>
  <c r="AF65" i="1"/>
  <c r="H65" i="1"/>
  <c r="Y66" i="1"/>
  <c r="M67" i="1"/>
  <c r="AH67" i="1"/>
  <c r="Q68" i="1"/>
  <c r="AB68" i="1"/>
  <c r="F69" i="1"/>
  <c r="P69" i="1"/>
  <c r="AA69" i="1"/>
  <c r="E70" i="1"/>
  <c r="O70" i="1"/>
  <c r="Z70" i="1"/>
  <c r="D71" i="1"/>
  <c r="N71" i="1"/>
  <c r="Y71" i="1"/>
  <c r="AJ71" i="1"/>
  <c r="M72" i="1"/>
  <c r="X72" i="1"/>
  <c r="AI72" i="1"/>
  <c r="L73" i="1"/>
  <c r="W73" i="1"/>
  <c r="AH73" i="1"/>
  <c r="K74" i="1"/>
  <c r="V74" i="1"/>
  <c r="AG74" i="1"/>
  <c r="J75" i="1"/>
  <c r="U75" i="1"/>
  <c r="AF75" i="1"/>
  <c r="I76" i="1"/>
  <c r="R76" i="1"/>
  <c r="Z76" i="1"/>
  <c r="AH76" i="1"/>
  <c r="Q65" i="1"/>
  <c r="Y65" i="1"/>
  <c r="AG65" i="1"/>
  <c r="I65" i="1"/>
  <c r="N66" i="1"/>
  <c r="AI66" i="1"/>
  <c r="X67" i="1"/>
  <c r="L68" i="1"/>
  <c r="W68" i="1"/>
  <c r="AG68" i="1"/>
  <c r="K69" i="1"/>
  <c r="V69" i="1"/>
  <c r="AF69" i="1"/>
  <c r="J70" i="1"/>
  <c r="U70" i="1"/>
  <c r="AE70" i="1"/>
  <c r="I71" i="1"/>
  <c r="T71" i="1"/>
  <c r="AD71" i="1"/>
  <c r="H72" i="1"/>
  <c r="S72" i="1"/>
  <c r="AC72" i="1"/>
  <c r="G73" i="1"/>
  <c r="R73" i="1"/>
  <c r="AB73" i="1"/>
  <c r="F74" i="1"/>
  <c r="Q74" i="1"/>
  <c r="AA74" i="1"/>
  <c r="E75" i="1"/>
  <c r="P75" i="1"/>
  <c r="Z75" i="1"/>
  <c r="D76" i="1"/>
  <c r="N76" i="1"/>
  <c r="V76" i="1"/>
  <c r="AD76" i="1"/>
  <c r="M65" i="1"/>
  <c r="U65" i="1"/>
  <c r="AC65" i="1"/>
  <c r="E65" i="1"/>
  <c r="S66" i="1"/>
  <c r="P68" i="1"/>
  <c r="AA68" i="1"/>
  <c r="O69" i="1"/>
  <c r="AJ69" i="1"/>
  <c r="Y70" i="1"/>
  <c r="M71" i="1"/>
  <c r="AH71" i="1"/>
  <c r="W72" i="1"/>
  <c r="K73" i="1"/>
  <c r="AF73" i="1"/>
  <c r="U74" i="1"/>
  <c r="I75" i="1"/>
  <c r="AD75" i="1"/>
  <c r="Q76" i="1"/>
  <c r="AG76" i="1"/>
  <c r="D19" i="1"/>
  <c r="H19" i="1"/>
  <c r="L19" i="1"/>
  <c r="P19" i="1"/>
  <c r="T19" i="1"/>
  <c r="X19" i="1"/>
  <c r="AB19" i="1"/>
  <c r="AF19" i="1"/>
  <c r="AJ19" i="1"/>
  <c r="G20" i="1"/>
  <c r="K20" i="1"/>
  <c r="O20" i="1"/>
  <c r="S20" i="1"/>
  <c r="W20" i="1"/>
  <c r="AA20" i="1"/>
  <c r="AE20" i="1"/>
  <c r="AI20" i="1"/>
  <c r="F21" i="1"/>
  <c r="J21" i="1"/>
  <c r="N21" i="1"/>
  <c r="R21" i="1"/>
  <c r="V21" i="1"/>
  <c r="Z21" i="1"/>
  <c r="AD21" i="1"/>
  <c r="AH21" i="1"/>
  <c r="E22" i="1"/>
  <c r="I22" i="1"/>
  <c r="M22" i="1"/>
  <c r="Q22" i="1"/>
  <c r="U22" i="1"/>
  <c r="Y22" i="1"/>
  <c r="AC22" i="1"/>
  <c r="AG22" i="1"/>
  <c r="D23" i="1"/>
  <c r="H23" i="1"/>
  <c r="L23" i="1"/>
  <c r="P23" i="1"/>
  <c r="T23" i="1"/>
  <c r="X23" i="1"/>
  <c r="AB23" i="1"/>
  <c r="AF23" i="1"/>
  <c r="AJ23" i="1"/>
  <c r="G24" i="1"/>
  <c r="K24" i="1"/>
  <c r="O24" i="1"/>
  <c r="S24" i="1"/>
  <c r="W24" i="1"/>
  <c r="AA24" i="1"/>
  <c r="AE24" i="1"/>
  <c r="AI24" i="1"/>
  <c r="F25" i="1"/>
  <c r="J25" i="1"/>
  <c r="N25" i="1"/>
  <c r="R25" i="1"/>
  <c r="V25" i="1"/>
  <c r="Z25" i="1"/>
  <c r="AD25" i="1"/>
  <c r="AH25" i="1"/>
  <c r="E26" i="1"/>
  <c r="I26" i="1"/>
  <c r="M26" i="1"/>
  <c r="Q26" i="1"/>
  <c r="U26" i="1"/>
  <c r="Y26" i="1"/>
  <c r="AC26" i="1"/>
  <c r="AG26" i="1"/>
  <c r="D27" i="1"/>
  <c r="H27" i="1"/>
  <c r="L27" i="1"/>
  <c r="P27" i="1"/>
  <c r="T27" i="1"/>
  <c r="X27" i="1"/>
  <c r="E19" i="1"/>
  <c r="I19" i="1"/>
  <c r="M19" i="1"/>
  <c r="Q19" i="1"/>
  <c r="U19" i="1"/>
  <c r="Y19" i="1"/>
  <c r="AC19" i="1"/>
  <c r="AG19" i="1"/>
  <c r="D20" i="1"/>
  <c r="H20" i="1"/>
  <c r="L20" i="1"/>
  <c r="P20" i="1"/>
  <c r="T20" i="1"/>
  <c r="X20" i="1"/>
  <c r="AB20" i="1"/>
  <c r="AF20" i="1"/>
  <c r="AJ20" i="1"/>
  <c r="G21" i="1"/>
  <c r="K21" i="1"/>
  <c r="O21" i="1"/>
  <c r="S21" i="1"/>
  <c r="W21" i="1"/>
  <c r="AA21" i="1"/>
  <c r="AE21" i="1"/>
  <c r="AI21" i="1"/>
  <c r="F22" i="1"/>
  <c r="J22" i="1"/>
  <c r="N22" i="1"/>
  <c r="R22" i="1"/>
  <c r="V22" i="1"/>
  <c r="Z22" i="1"/>
  <c r="AD22" i="1"/>
  <c r="AH22" i="1"/>
  <c r="E23" i="1"/>
  <c r="I23" i="1"/>
  <c r="M23" i="1"/>
  <c r="Q23" i="1"/>
  <c r="U23" i="1"/>
  <c r="Y23" i="1"/>
  <c r="AC23" i="1"/>
  <c r="AG23" i="1"/>
  <c r="D24" i="1"/>
  <c r="H24" i="1"/>
  <c r="L24" i="1"/>
  <c r="P24" i="1"/>
  <c r="T24" i="1"/>
  <c r="X24" i="1"/>
  <c r="AB24" i="1"/>
  <c r="AF24" i="1"/>
  <c r="AJ24" i="1"/>
  <c r="G25" i="1"/>
  <c r="K25" i="1"/>
  <c r="O25" i="1"/>
  <c r="S25" i="1"/>
  <c r="W25" i="1"/>
  <c r="AA25" i="1"/>
  <c r="AE25" i="1"/>
  <c r="AI25" i="1"/>
  <c r="F26" i="1"/>
  <c r="J26" i="1"/>
  <c r="N26" i="1"/>
  <c r="R26" i="1"/>
  <c r="V26" i="1"/>
  <c r="Z26" i="1"/>
  <c r="AD26" i="1"/>
  <c r="AH26" i="1"/>
  <c r="E27" i="1"/>
  <c r="I27" i="1"/>
  <c r="M27" i="1"/>
  <c r="Q27" i="1"/>
  <c r="U27" i="1"/>
  <c r="Y27" i="1"/>
  <c r="AC27" i="1"/>
  <c r="AG27" i="1"/>
  <c r="D28" i="1"/>
  <c r="H28" i="1"/>
  <c r="L28" i="1"/>
  <c r="P28" i="1"/>
  <c r="T28" i="1"/>
  <c r="X28" i="1"/>
  <c r="AB28" i="1"/>
  <c r="AF28" i="1"/>
  <c r="AJ28" i="1"/>
  <c r="H18" i="1"/>
  <c r="L18" i="1"/>
  <c r="F19" i="1"/>
  <c r="J19" i="1"/>
  <c r="N19" i="1"/>
  <c r="R19" i="1"/>
  <c r="V19" i="1"/>
  <c r="Z19" i="1"/>
  <c r="AD19" i="1"/>
  <c r="AH19" i="1"/>
  <c r="E20" i="1"/>
  <c r="I20" i="1"/>
  <c r="M20" i="1"/>
  <c r="Q20" i="1"/>
  <c r="U20" i="1"/>
  <c r="Y20" i="1"/>
  <c r="AC20" i="1"/>
  <c r="AG20" i="1"/>
  <c r="D21" i="1"/>
  <c r="H21" i="1"/>
  <c r="L21" i="1"/>
  <c r="P21" i="1"/>
  <c r="T21" i="1"/>
  <c r="X21" i="1"/>
  <c r="AB21" i="1"/>
  <c r="AF21" i="1"/>
  <c r="AJ21" i="1"/>
  <c r="G22" i="1"/>
  <c r="K22" i="1"/>
  <c r="O22" i="1"/>
  <c r="S22" i="1"/>
  <c r="W22" i="1"/>
  <c r="AA22" i="1"/>
  <c r="AE22" i="1"/>
  <c r="AI22" i="1"/>
  <c r="F23" i="1"/>
  <c r="J23" i="1"/>
  <c r="N23" i="1"/>
  <c r="R23" i="1"/>
  <c r="V23" i="1"/>
  <c r="Z23" i="1"/>
  <c r="AD23" i="1"/>
  <c r="AH23" i="1"/>
  <c r="E24" i="1"/>
  <c r="I24" i="1"/>
  <c r="M24" i="1"/>
  <c r="Q24" i="1"/>
  <c r="U24" i="1"/>
  <c r="Y24" i="1"/>
  <c r="AC24" i="1"/>
  <c r="AG24" i="1"/>
  <c r="D25" i="1"/>
  <c r="H25" i="1"/>
  <c r="L25" i="1"/>
  <c r="P25" i="1"/>
  <c r="T25" i="1"/>
  <c r="X25" i="1"/>
  <c r="AB25" i="1"/>
  <c r="AF25" i="1"/>
  <c r="AJ25" i="1"/>
  <c r="G26" i="1"/>
  <c r="K26" i="1"/>
  <c r="O26" i="1"/>
  <c r="S26" i="1"/>
  <c r="W26" i="1"/>
  <c r="AA26" i="1"/>
  <c r="AE26" i="1"/>
  <c r="AI26" i="1"/>
  <c r="F27" i="1"/>
  <c r="J27" i="1"/>
  <c r="N27" i="1"/>
  <c r="R27" i="1"/>
  <c r="G19" i="1"/>
  <c r="K19" i="1"/>
  <c r="O19" i="1"/>
  <c r="S19" i="1"/>
  <c r="W19" i="1"/>
  <c r="AA19" i="1"/>
  <c r="AE19" i="1"/>
  <c r="AI19" i="1"/>
  <c r="F20" i="1"/>
  <c r="J20" i="1"/>
  <c r="N20" i="1"/>
  <c r="R20" i="1"/>
  <c r="V20" i="1"/>
  <c r="Z20" i="1"/>
  <c r="AD20" i="1"/>
  <c r="AH20" i="1"/>
  <c r="E21" i="1"/>
  <c r="I21" i="1"/>
  <c r="M21" i="1"/>
  <c r="Q21" i="1"/>
  <c r="U21" i="1"/>
  <c r="Y21" i="1"/>
  <c r="AC21" i="1"/>
  <c r="AG21" i="1"/>
  <c r="D22" i="1"/>
  <c r="H22" i="1"/>
  <c r="L22" i="1"/>
  <c r="P22" i="1"/>
  <c r="T22" i="1"/>
  <c r="X22" i="1"/>
  <c r="AB22" i="1"/>
  <c r="AF22" i="1"/>
  <c r="AJ22" i="1"/>
  <c r="G23" i="1"/>
  <c r="K23" i="1"/>
  <c r="O23" i="1"/>
  <c r="S23" i="1"/>
  <c r="W23" i="1"/>
  <c r="AA23" i="1"/>
  <c r="AE23" i="1"/>
  <c r="AI23" i="1"/>
  <c r="F24" i="1"/>
  <c r="J24" i="1"/>
  <c r="N24" i="1"/>
  <c r="R24" i="1"/>
  <c r="V24" i="1"/>
  <c r="Z24" i="1"/>
  <c r="AD24" i="1"/>
  <c r="AH24" i="1"/>
  <c r="E25" i="1"/>
  <c r="I25" i="1"/>
  <c r="M25" i="1"/>
  <c r="Q25" i="1"/>
  <c r="U25" i="1"/>
  <c r="Y25" i="1"/>
  <c r="AC25" i="1"/>
  <c r="AG25" i="1"/>
  <c r="D26" i="1"/>
  <c r="H26" i="1"/>
  <c r="L26" i="1"/>
  <c r="P26" i="1"/>
  <c r="T26" i="1"/>
  <c r="X26" i="1"/>
  <c r="AB26" i="1"/>
  <c r="AF26" i="1"/>
  <c r="AJ26" i="1"/>
  <c r="G27" i="1"/>
  <c r="K27" i="1"/>
  <c r="O27" i="1"/>
  <c r="S27" i="1"/>
  <c r="W27" i="1"/>
  <c r="AA27" i="1"/>
  <c r="AE27" i="1"/>
  <c r="AI27" i="1"/>
  <c r="F28" i="1"/>
  <c r="J28" i="1"/>
  <c r="N28" i="1"/>
  <c r="R28" i="1"/>
  <c r="V28" i="1"/>
  <c r="Z28" i="1"/>
  <c r="AD28" i="1"/>
  <c r="AH28" i="1"/>
  <c r="F18" i="1"/>
  <c r="J18" i="1"/>
  <c r="G28" i="1"/>
  <c r="E17" i="1"/>
  <c r="AG17" i="1"/>
  <c r="AE18" i="1"/>
  <c r="N17" i="1"/>
  <c r="AD17" i="1"/>
  <c r="Z27" i="1"/>
  <c r="AH27" i="1"/>
  <c r="I28" i="1"/>
  <c r="Q28" i="1"/>
  <c r="Y28" i="1"/>
  <c r="AG28" i="1"/>
  <c r="S18" i="1"/>
  <c r="AI18" i="1"/>
  <c r="R17" i="1"/>
  <c r="AH17" i="1"/>
  <c r="AB27" i="1"/>
  <c r="AJ27" i="1"/>
  <c r="K28" i="1"/>
  <c r="S28" i="1"/>
  <c r="AA28" i="1"/>
  <c r="AI28" i="1"/>
  <c r="K18" i="1"/>
  <c r="P18" i="1"/>
  <c r="T18" i="1"/>
  <c r="X18" i="1"/>
  <c r="AB18" i="1"/>
  <c r="AF18" i="1"/>
  <c r="AJ18" i="1"/>
  <c r="G17" i="1"/>
  <c r="K17" i="1"/>
  <c r="O17" i="1"/>
  <c r="S17" i="1"/>
  <c r="W17" i="1"/>
  <c r="AA17" i="1"/>
  <c r="AE17" i="1"/>
  <c r="AI17" i="1"/>
  <c r="AF27" i="1"/>
  <c r="W28" i="1"/>
  <c r="AE28" i="1"/>
  <c r="R18" i="1"/>
  <c r="Z18" i="1"/>
  <c r="AH18" i="1"/>
  <c r="M17" i="1"/>
  <c r="Q17" i="1"/>
  <c r="Y17" i="1"/>
  <c r="O18" i="1"/>
  <c r="W18" i="1"/>
  <c r="F17" i="1"/>
  <c r="V17" i="1"/>
  <c r="AD27" i="1"/>
  <c r="E28" i="1"/>
  <c r="M28" i="1"/>
  <c r="U28" i="1"/>
  <c r="AC28" i="1"/>
  <c r="E18" i="1"/>
  <c r="M18" i="1"/>
  <c r="Q18" i="1"/>
  <c r="U18" i="1"/>
  <c r="Y18" i="1"/>
  <c r="AC18" i="1"/>
  <c r="AG18" i="1"/>
  <c r="D18" i="1"/>
  <c r="H17" i="1"/>
  <c r="L17" i="1"/>
  <c r="P17" i="1"/>
  <c r="T17" i="1"/>
  <c r="X17" i="1"/>
  <c r="AB17" i="1"/>
  <c r="AF17" i="1"/>
  <c r="AJ17" i="1"/>
  <c r="V27" i="1"/>
  <c r="O28" i="1"/>
  <c r="G18" i="1"/>
  <c r="N18" i="1"/>
  <c r="V18" i="1"/>
  <c r="AD18" i="1"/>
  <c r="I17" i="1"/>
  <c r="U17" i="1"/>
  <c r="AC17" i="1"/>
  <c r="I18" i="1"/>
  <c r="AA18" i="1"/>
  <c r="J17" i="1"/>
  <c r="Z17" i="1"/>
  <c r="D17" i="1"/>
  <c r="AH10" i="1"/>
  <c r="Y93" i="1" l="1"/>
  <c r="AH92" i="1"/>
  <c r="F88" i="1"/>
  <c r="H86" i="1"/>
  <c r="S83" i="1"/>
  <c r="T82" i="1"/>
  <c r="Q89" i="1"/>
  <c r="L88" i="1"/>
  <c r="O85" i="1"/>
  <c r="V83" i="1"/>
  <c r="G82" i="1"/>
  <c r="F85" i="1"/>
  <c r="E86" i="1"/>
  <c r="T87" i="1"/>
  <c r="S88" i="1"/>
  <c r="AH89" i="1"/>
  <c r="AG90" i="1"/>
  <c r="AF91" i="1"/>
  <c r="AE92" i="1"/>
  <c r="AD93" i="1"/>
  <c r="O89" i="1"/>
  <c r="N90" i="1"/>
  <c r="AD90" i="1"/>
  <c r="M91" i="1"/>
  <c r="AF92" i="1"/>
  <c r="Q88" i="1"/>
  <c r="F91" i="1"/>
  <c r="AJ86" i="1"/>
  <c r="H83" i="1"/>
  <c r="R92" i="1"/>
  <c r="T90" i="1"/>
  <c r="AD88" i="1"/>
  <c r="AE87" i="1"/>
  <c r="AF86" i="1"/>
  <c r="AG85" i="1"/>
  <c r="AH84" i="1"/>
  <c r="AI83" i="1"/>
  <c r="O83" i="1"/>
  <c r="AF82" i="1"/>
  <c r="P82" i="1"/>
  <c r="AD92" i="1"/>
  <c r="AF90" i="1"/>
  <c r="AJ88" i="1"/>
  <c r="D88" i="1"/>
  <c r="E87" i="1"/>
  <c r="F86" i="1"/>
  <c r="G85" i="1"/>
  <c r="H84" i="1"/>
  <c r="R83" i="1"/>
  <c r="AI82" i="1"/>
  <c r="S82" i="1"/>
  <c r="AB83" i="1"/>
  <c r="K84" i="1"/>
  <c r="AA84" i="1"/>
  <c r="J85" i="1"/>
  <c r="Z85" i="1"/>
  <c r="I86" i="1"/>
  <c r="Y86" i="1"/>
  <c r="H87" i="1"/>
  <c r="X87" i="1"/>
  <c r="G88" i="1"/>
  <c r="W88" i="1"/>
  <c r="F89" i="1"/>
  <c r="V89" i="1"/>
  <c r="E90" i="1"/>
  <c r="U90" i="1"/>
  <c r="D91" i="1"/>
  <c r="T91" i="1"/>
  <c r="AJ91" i="1"/>
  <c r="S92" i="1"/>
  <c r="AI92" i="1"/>
  <c r="R93" i="1"/>
  <c r="AH93" i="1"/>
  <c r="S89" i="1"/>
  <c r="AI89" i="1"/>
  <c r="R90" i="1"/>
  <c r="AH90" i="1"/>
  <c r="Q91" i="1"/>
  <c r="O93" i="1"/>
  <c r="D85" i="1"/>
  <c r="AI86" i="1"/>
  <c r="AG88" i="1"/>
  <c r="E92" i="1"/>
  <c r="Q83" i="1"/>
  <c r="AJ90" i="1"/>
  <c r="I85" i="1"/>
  <c r="M93" i="1"/>
  <c r="N86" i="1"/>
  <c r="F83" i="1"/>
  <c r="W84" i="1"/>
  <c r="U86" i="1"/>
  <c r="R89" i="1"/>
  <c r="U84" i="1"/>
  <c r="D90" i="1"/>
  <c r="Y85" i="1"/>
  <c r="K83" i="1"/>
  <c r="H82" i="1"/>
  <c r="N92" i="1"/>
  <c r="P90" i="1"/>
  <c r="AB88" i="1"/>
  <c r="AC87" i="1"/>
  <c r="AD86" i="1"/>
  <c r="AE85" i="1"/>
  <c r="AF84" i="1"/>
  <c r="AG83" i="1"/>
  <c r="N83" i="1"/>
  <c r="AE82" i="1"/>
  <c r="O82" i="1"/>
  <c r="AF83" i="1"/>
  <c r="O84" i="1"/>
  <c r="AE84" i="1"/>
  <c r="N85" i="1"/>
  <c r="AD85" i="1"/>
  <c r="M86" i="1"/>
  <c r="AC86" i="1"/>
  <c r="L87" i="1"/>
  <c r="AB87" i="1"/>
  <c r="K88" i="1"/>
  <c r="AA88" i="1"/>
  <c r="J89" i="1"/>
  <c r="Z89" i="1"/>
  <c r="I90" i="1"/>
  <c r="Y90" i="1"/>
  <c r="H91" i="1"/>
  <c r="X91" i="1"/>
  <c r="G92" i="1"/>
  <c r="W92" i="1"/>
  <c r="F93" i="1"/>
  <c r="V93" i="1"/>
  <c r="G89" i="1"/>
  <c r="W89" i="1"/>
  <c r="F90" i="1"/>
  <c r="V90" i="1"/>
  <c r="E91" i="1"/>
  <c r="AG91" i="1"/>
  <c r="AE93" i="1"/>
  <c r="T85" i="1"/>
  <c r="R87" i="1"/>
  <c r="P89" i="1"/>
  <c r="D93" i="1"/>
  <c r="W91" i="1"/>
  <c r="D82" i="1"/>
  <c r="E89" i="1"/>
  <c r="G87" i="1"/>
  <c r="J84" i="1"/>
  <c r="AJ82" i="1"/>
  <c r="O91" i="1"/>
  <c r="M87" i="1"/>
  <c r="P84" i="1"/>
  <c r="W82" i="1"/>
  <c r="G84" i="1"/>
  <c r="V85" i="1"/>
  <c r="D87" i="1"/>
  <c r="AJ87" i="1"/>
  <c r="AI88" i="1"/>
  <c r="Q90" i="1"/>
  <c r="P91" i="1"/>
  <c r="O92" i="1"/>
  <c r="N93" i="1"/>
  <c r="AE89" i="1"/>
  <c r="S86" i="1"/>
  <c r="AG93" i="1"/>
  <c r="AI91" i="1"/>
  <c r="V88" i="1"/>
  <c r="W87" i="1"/>
  <c r="X86" i="1"/>
  <c r="Z84" i="1"/>
  <c r="AA83" i="1"/>
  <c r="AB82" i="1"/>
  <c r="Q93" i="1"/>
  <c r="S91" i="1"/>
  <c r="U89" i="1"/>
  <c r="N88" i="1"/>
  <c r="O87" i="1"/>
  <c r="P86" i="1"/>
  <c r="Q85" i="1"/>
  <c r="R84" i="1"/>
  <c r="W83" i="1"/>
  <c r="G83" i="1"/>
  <c r="X82" i="1"/>
  <c r="AC93" i="1"/>
  <c r="AE91" i="1"/>
  <c r="AG89" i="1"/>
  <c r="T88" i="1"/>
  <c r="U87" i="1"/>
  <c r="V86" i="1"/>
  <c r="W85" i="1"/>
  <c r="X84" i="1"/>
  <c r="Z83" i="1"/>
  <c r="J83" i="1"/>
  <c r="AA82" i="1"/>
  <c r="K82" i="1"/>
  <c r="AJ83" i="1"/>
  <c r="S84" i="1"/>
  <c r="AI84" i="1"/>
  <c r="R85" i="1"/>
  <c r="AH85" i="1"/>
  <c r="Q86" i="1"/>
  <c r="AG86" i="1"/>
  <c r="P87" i="1"/>
  <c r="AF87" i="1"/>
  <c r="O88" i="1"/>
  <c r="AE88" i="1"/>
  <c r="N89" i="1"/>
  <c r="AD89" i="1"/>
  <c r="M90" i="1"/>
  <c r="AC90" i="1"/>
  <c r="L91" i="1"/>
  <c r="AB91" i="1"/>
  <c r="K92" i="1"/>
  <c r="AA92" i="1"/>
  <c r="J93" i="1"/>
  <c r="Z93" i="1"/>
  <c r="K89" i="1"/>
  <c r="AA89" i="1"/>
  <c r="J90" i="1"/>
  <c r="Z90" i="1"/>
  <c r="I91" i="1"/>
  <c r="P92" i="1"/>
  <c r="E84" i="1"/>
  <c r="AJ85" i="1"/>
  <c r="AH87" i="1"/>
  <c r="G90" i="1"/>
  <c r="Z92" i="1"/>
  <c r="R86" i="1"/>
  <c r="U91" i="1"/>
  <c r="D92" i="1"/>
  <c r="T92" i="1"/>
  <c r="AJ92" i="1"/>
  <c r="S93" i="1"/>
  <c r="AI93" i="1"/>
  <c r="I84" i="1"/>
  <c r="Y84" i="1"/>
  <c r="H85" i="1"/>
  <c r="X85" i="1"/>
  <c r="G86" i="1"/>
  <c r="W86" i="1"/>
  <c r="F87" i="1"/>
  <c r="V87" i="1"/>
  <c r="E88" i="1"/>
  <c r="U88" i="1"/>
  <c r="D89" i="1"/>
  <c r="T89" i="1"/>
  <c r="O90" i="1"/>
  <c r="N91" i="1"/>
  <c r="M92" i="1"/>
  <c r="L93" i="1"/>
  <c r="AB90" i="1"/>
  <c r="D86" i="1"/>
  <c r="AH82" i="1"/>
  <c r="Y89" i="1"/>
  <c r="S85" i="1"/>
  <c r="Y82" i="1"/>
  <c r="Y91" i="1"/>
  <c r="H92" i="1"/>
  <c r="X92" i="1"/>
  <c r="G93" i="1"/>
  <c r="W93" i="1"/>
  <c r="AD83" i="1"/>
  <c r="M84" i="1"/>
  <c r="AC84" i="1"/>
  <c r="L85" i="1"/>
  <c r="AB85" i="1"/>
  <c r="K86" i="1"/>
  <c r="AA86" i="1"/>
  <c r="J87" i="1"/>
  <c r="Z87" i="1"/>
  <c r="I88" i="1"/>
  <c r="Y88" i="1"/>
  <c r="H89" i="1"/>
  <c r="X89" i="1"/>
  <c r="W90" i="1"/>
  <c r="V91" i="1"/>
  <c r="U92" i="1"/>
  <c r="T93" i="1"/>
  <c r="AH88" i="1"/>
  <c r="E85" i="1"/>
  <c r="R82" i="1"/>
  <c r="P88" i="1"/>
  <c r="T84" i="1"/>
  <c r="I82" i="1"/>
  <c r="AC91" i="1"/>
  <c r="L92" i="1"/>
  <c r="AB92" i="1"/>
  <c r="K93" i="1"/>
  <c r="AA93" i="1"/>
  <c r="AH83" i="1"/>
  <c r="Q84" i="1"/>
  <c r="AG84" i="1"/>
  <c r="P85" i="1"/>
  <c r="AF85" i="1"/>
  <c r="O86" i="1"/>
  <c r="AE86" i="1"/>
  <c r="N87" i="1"/>
  <c r="AD87" i="1"/>
  <c r="M88" i="1"/>
  <c r="AC88" i="1"/>
  <c r="L89" i="1"/>
  <c r="AF89" i="1"/>
  <c r="AE90" i="1"/>
  <c r="AD91" i="1"/>
  <c r="AC92" i="1"/>
  <c r="AB93" i="1"/>
  <c r="AI87" i="1"/>
  <c r="F84" i="1"/>
  <c r="U93" i="1"/>
  <c r="Q87" i="1"/>
  <c r="X83" i="1"/>
  <c r="AJ89" i="1"/>
  <c r="S90" i="1"/>
  <c r="AI90" i="1"/>
  <c r="R91" i="1"/>
  <c r="AH91" i="1"/>
  <c r="Q92" i="1"/>
  <c r="AG92" i="1"/>
  <c r="P93" i="1"/>
  <c r="AF93" i="1"/>
  <c r="J92" i="1"/>
  <c r="L90" i="1"/>
  <c r="Z88" i="1"/>
  <c r="AA87" i="1"/>
  <c r="AB86" i="1"/>
  <c r="AC85" i="1"/>
  <c r="AD84" i="1"/>
  <c r="AE83" i="1"/>
  <c r="M83" i="1"/>
  <c r="AD82" i="1"/>
  <c r="N82" i="1"/>
  <c r="E93" i="1"/>
  <c r="G91" i="1"/>
  <c r="I89" i="1"/>
  <c r="H88" i="1"/>
  <c r="I87" i="1"/>
  <c r="J86" i="1"/>
  <c r="K85" i="1"/>
  <c r="L84" i="1"/>
  <c r="T83" i="1"/>
  <c r="D83" i="1"/>
  <c r="U82" i="1"/>
  <c r="E82" i="1"/>
  <c r="AJ93" i="1"/>
  <c r="AA91" i="1"/>
  <c r="AC89" i="1"/>
  <c r="R88" i="1"/>
  <c r="S87" i="1"/>
  <c r="T86" i="1"/>
  <c r="U85" i="1"/>
  <c r="V84" i="1"/>
  <c r="Y83" i="1"/>
  <c r="I83" i="1"/>
  <c r="Z82" i="1"/>
  <c r="J82" i="1"/>
  <c r="V92" i="1"/>
  <c r="X90" i="1"/>
  <c r="AF88" i="1"/>
  <c r="AG87" i="1"/>
  <c r="AH86" i="1"/>
  <c r="AI85" i="1"/>
  <c r="AJ84" i="1"/>
  <c r="D84" i="1"/>
  <c r="P83" i="1"/>
  <c r="AG82" i="1"/>
  <c r="Q82" i="1"/>
  <c r="AB89" i="1"/>
  <c r="K90" i="1"/>
  <c r="AA90" i="1"/>
  <c r="J91" i="1"/>
  <c r="Z91" i="1"/>
  <c r="I92" i="1"/>
  <c r="Y92" i="1"/>
  <c r="H93" i="1"/>
  <c r="X93" i="1"/>
  <c r="I93" i="1"/>
  <c r="K91" i="1"/>
  <c r="M89" i="1"/>
  <c r="J88" i="1"/>
  <c r="K87" i="1"/>
  <c r="L86" i="1"/>
  <c r="M85" i="1"/>
  <c r="N84" i="1"/>
  <c r="U83" i="1"/>
  <c r="E83" i="1"/>
  <c r="V82" i="1"/>
  <c r="F82" i="1"/>
  <c r="F92" i="1"/>
  <c r="H90" i="1"/>
  <c r="X88" i="1"/>
  <c r="Y87" i="1"/>
  <c r="Z86" i="1"/>
  <c r="AA85" i="1"/>
  <c r="AB84" i="1"/>
  <c r="AC83" i="1"/>
  <c r="L83" i="1"/>
  <c r="AC82" i="1"/>
  <c r="M82" i="1"/>
  <c r="L82" i="1"/>
  <c r="D94" i="1" l="1"/>
  <c r="E94" i="1"/>
</calcChain>
</file>

<file path=xl/sharedStrings.xml><?xml version="1.0" encoding="utf-8"?>
<sst xmlns="http://schemas.openxmlformats.org/spreadsheetml/2006/main" count="48" uniqueCount="31">
  <si>
    <t>Plotis,
cm</t>
  </si>
  <si>
    <t>Aukštis,
cm</t>
  </si>
  <si>
    <t>Ilgis, cm</t>
  </si>
  <si>
    <t>dT,
°C</t>
  </si>
  <si>
    <t>Koef.</t>
  </si>
  <si>
    <t>W/m</t>
  </si>
  <si>
    <t>W/cm</t>
  </si>
  <si>
    <t>n</t>
  </si>
  <si>
    <t>dL</t>
  </si>
  <si>
    <t>Plokšt.
Ilgis</t>
  </si>
  <si>
    <t>Band.
ilgis</t>
  </si>
  <si>
    <t>Galia,
W/50°C</t>
  </si>
  <si>
    <t>Skirtumas: naujos galios (nuo 2018-06-05) vs. senos galios (iki 2018-06-05)</t>
  </si>
  <si>
    <t>Heatest 2018-06-05 ataskaitos duomenys</t>
  </si>
  <si>
    <t>Po plokšteliuotų ilgių korekcijų</t>
  </si>
  <si>
    <t>Senos galios, kurias matavom patys savo stendu. Galiojo iki 2018-06-05</t>
  </si>
  <si>
    <r>
      <t>Senų galių bazinė lentelė (dT=50</t>
    </r>
    <r>
      <rPr>
        <b/>
        <sz val="28"/>
        <rFont val="Calibri"/>
        <family val="2"/>
        <charset val="186"/>
      </rPr>
      <t>°C)</t>
    </r>
  </si>
  <si>
    <t>Senų galių koeficientai</t>
  </si>
  <si>
    <t xml:space="preserve">Температура входящей воды, °C </t>
  </si>
  <si>
    <t xml:space="preserve">Температура выходящей воды, °C </t>
  </si>
  <si>
    <t xml:space="preserve">Температура помещения, °C </t>
  </si>
  <si>
    <t xml:space="preserve">∆T, °C </t>
  </si>
  <si>
    <t xml:space="preserve">Необходимая тепл. мощность, Вт </t>
  </si>
  <si>
    <t xml:space="preserve">Погрешность + </t>
  </si>
  <si>
    <t xml:space="preserve">Погрешность - </t>
  </si>
  <si>
    <t xml:space="preserve">Максимальная длина, см </t>
  </si>
  <si>
    <t>Ширина,
см</t>
  </si>
  <si>
    <t>Высота,
см</t>
  </si>
  <si>
    <t>Длина, см</t>
  </si>
  <si>
    <t>Данные в таблице приведены на основании результатов испытаний независимой аккредитированой лаборатории по Европейской норме EN16430</t>
  </si>
  <si>
    <r>
      <t xml:space="preserve">Тепловая мощность канальных конвекторов </t>
    </r>
    <r>
      <rPr>
        <b/>
        <sz val="40"/>
        <rFont val="Arial Narrow"/>
        <family val="2"/>
        <charset val="186"/>
      </rPr>
      <t>FC</t>
    </r>
    <r>
      <rPr>
        <sz val="40"/>
        <rFont val="Arial Narrow"/>
        <family val="2"/>
        <charset val="186"/>
      </rPr>
      <t xml:space="preserve"> c натуральной конвекцией, 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</si>
</sst>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
    <numFmt numFmtId="165" formatCode="0_)"/>
    <numFmt numFmtId="166" formatCode="0.0"/>
    <numFmt numFmtId="167" formatCode="#,##0.0000"/>
    <numFmt numFmtId="168" formatCode="0.0%"/>
  </numFmts>
  <fonts count="25">
    <font>
      <sz val="12"/>
      <color theme="1"/>
      <name val="Calibri"/>
      <family val="2"/>
      <charset val="186"/>
    </font>
    <font>
      <sz val="10"/>
      <name val="Arial"/>
      <family val="2"/>
      <charset val="186"/>
    </font>
    <font>
      <sz val="10"/>
      <name val="Mangal"/>
      <family val="2"/>
      <charset val="186"/>
    </font>
    <font>
      <sz val="12"/>
      <name val="Times New Roman"/>
      <family val="1"/>
      <charset val="186"/>
    </font>
    <font>
      <sz val="12"/>
      <color theme="1"/>
      <name val="Calibri"/>
      <family val="2"/>
      <charset val="186"/>
    </font>
    <font>
      <b/>
      <sz val="16"/>
      <name val="Arial Narrow"/>
      <family val="2"/>
      <charset val="186"/>
    </font>
    <font>
      <b/>
      <sz val="22"/>
      <name val="Arial Narrow"/>
      <family val="2"/>
      <charset val="186"/>
    </font>
    <font>
      <sz val="16"/>
      <color theme="0"/>
      <name val="Arial Narrow"/>
      <family val="2"/>
      <charset val="186"/>
    </font>
    <font>
      <sz val="16"/>
      <color theme="1"/>
      <name val="Arial Narrow"/>
      <family val="2"/>
      <charset val="186"/>
    </font>
    <font>
      <sz val="16"/>
      <name val="Arial Narrow"/>
      <family val="2"/>
      <charset val="186"/>
    </font>
    <font>
      <sz val="16"/>
      <color indexed="9"/>
      <name val="Arial Narrow"/>
      <family val="2"/>
      <charset val="186"/>
    </font>
    <font>
      <b/>
      <i/>
      <sz val="16"/>
      <name val="Arial Narrow"/>
      <family val="2"/>
      <charset val="186"/>
    </font>
    <font>
      <b/>
      <sz val="16"/>
      <color indexed="10"/>
      <name val="Arial Narrow"/>
      <family val="2"/>
      <charset val="186"/>
    </font>
    <font>
      <b/>
      <sz val="28"/>
      <name val="Arial Narrow"/>
      <family val="2"/>
      <charset val="186"/>
    </font>
    <font>
      <sz val="22"/>
      <name val="Arial Narrow"/>
      <family val="2"/>
      <charset val="186"/>
    </font>
    <font>
      <sz val="22"/>
      <color indexed="9"/>
      <name val="Arial Narrow"/>
      <family val="2"/>
      <charset val="186"/>
    </font>
    <font>
      <b/>
      <sz val="40"/>
      <name val="Arial Narrow"/>
      <family val="2"/>
      <charset val="186"/>
    </font>
    <font>
      <b/>
      <sz val="28"/>
      <name val="Calibri"/>
      <family val="2"/>
      <charset val="186"/>
    </font>
    <font>
      <sz val="40"/>
      <name val="Arial Narrow"/>
      <family val="2"/>
      <charset val="186"/>
    </font>
    <font>
      <b/>
      <sz val="26"/>
      <color rgb="FFFF0000"/>
      <name val="Arial Narrow"/>
      <family val="2"/>
      <charset val="186"/>
    </font>
    <font>
      <sz val="32"/>
      <name val="Arial Narrow"/>
      <family val="2"/>
      <charset val="186"/>
    </font>
    <font>
      <sz val="24"/>
      <name val="Arial Narrow"/>
      <family val="2"/>
      <charset val="186"/>
    </font>
    <font>
      <b/>
      <sz val="24"/>
      <name val="Arial Narrow"/>
      <family val="2"/>
      <charset val="186"/>
    </font>
    <font>
      <b/>
      <i/>
      <sz val="18"/>
      <name val="Arial Narrow"/>
      <family val="2"/>
      <charset val="186"/>
    </font>
    <font>
      <sz val="18"/>
      <name val="Arial Narrow"/>
      <family val="2"/>
      <charset val="186"/>
    </font>
  </fonts>
  <fills count="6">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tint="-0.14999847407452621"/>
        <bgColor indexed="64"/>
      </patternFill>
    </fill>
    <fill>
      <patternFill patternType="solid">
        <fgColor theme="0" tint="-0.14999847407452621"/>
        <bgColor indexed="31"/>
      </patternFill>
    </fill>
  </fills>
  <borders count="27">
    <border>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bottom/>
      <diagonal/>
    </border>
    <border>
      <left style="thin">
        <color indexed="8"/>
      </left>
      <right style="thin">
        <color indexed="8"/>
      </right>
      <top style="hair">
        <color indexed="8"/>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hair">
        <color indexed="8"/>
      </bottom>
      <diagonal/>
    </border>
    <border>
      <left style="thin">
        <color indexed="8"/>
      </left>
      <right style="thin">
        <color indexed="64"/>
      </right>
      <top style="thin">
        <color indexed="64"/>
      </top>
      <bottom style="hair">
        <color indexed="8"/>
      </bottom>
      <diagonal/>
    </border>
    <border>
      <left style="thin">
        <color indexed="64"/>
      </left>
      <right style="thin">
        <color indexed="8"/>
      </right>
      <top style="thin">
        <color indexed="8"/>
      </top>
      <bottom/>
      <diagonal/>
    </border>
    <border>
      <left style="thin">
        <color indexed="8"/>
      </left>
      <right style="thin">
        <color indexed="64"/>
      </right>
      <top style="hair">
        <color indexed="8"/>
      </top>
      <bottom style="hair">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thin">
        <color indexed="64"/>
      </right>
      <top style="hair">
        <color indexed="8"/>
      </top>
      <bottom style="thin">
        <color indexed="64"/>
      </bottom>
      <diagonal/>
    </border>
  </borders>
  <cellStyleXfs count="6">
    <xf numFmtId="0" fontId="0" fillId="0" borderId="0"/>
    <xf numFmtId="0" fontId="1" fillId="0" borderId="0"/>
    <xf numFmtId="164" fontId="2" fillId="0" borderId="0" applyFill="0" applyBorder="0" applyAlignment="0" applyProtection="0"/>
    <xf numFmtId="0" fontId="3" fillId="0" borderId="0"/>
    <xf numFmtId="0" fontId="1" fillId="0" borderId="0"/>
    <xf numFmtId="9" fontId="4" fillId="0" borderId="0" applyFont="0" applyFill="0" applyBorder="0" applyAlignment="0" applyProtection="0"/>
  </cellStyleXfs>
  <cellXfs count="126">
    <xf numFmtId="0" fontId="0" fillId="0" borderId="0" xfId="0"/>
    <xf numFmtId="166" fontId="8" fillId="0" borderId="1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9" fillId="0" borderId="0" xfId="1" applyFont="1" applyFill="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5" fillId="0" borderId="0" xfId="1" applyFont="1" applyBorder="1" applyAlignment="1" applyProtection="1">
      <alignment horizontal="center" wrapText="1"/>
      <protection locked="0"/>
    </xf>
    <xf numFmtId="0" fontId="9" fillId="0" borderId="0" xfId="1" applyFont="1" applyBorder="1" applyAlignment="1" applyProtection="1">
      <alignment horizontal="center" vertical="center"/>
      <protection locked="0"/>
    </xf>
    <xf numFmtId="0" fontId="5" fillId="0" borderId="0" xfId="1" applyFont="1" applyFill="1" applyBorder="1" applyAlignment="1" applyProtection="1">
      <alignment horizontal="right" vertical="center"/>
      <protection locked="0"/>
    </xf>
    <xf numFmtId="0" fontId="5" fillId="0" borderId="0" xfId="1" applyFont="1" applyBorder="1" applyAlignment="1" applyProtection="1">
      <alignment horizontal="center" vertical="center" wrapText="1"/>
      <protection locked="0"/>
    </xf>
    <xf numFmtId="0" fontId="5" fillId="0" borderId="0" xfId="1" applyFont="1" applyFill="1" applyBorder="1" applyAlignment="1" applyProtection="1">
      <alignment horizontal="left" vertical="center"/>
      <protection locked="0"/>
    </xf>
    <xf numFmtId="3" fontId="9" fillId="0" borderId="0" xfId="1" applyNumberFormat="1" applyFont="1" applyFill="1" applyBorder="1" applyAlignment="1" applyProtection="1">
      <alignment horizontal="center" vertical="center"/>
      <protection hidden="1"/>
    </xf>
    <xf numFmtId="165" fontId="11" fillId="2" borderId="6" xfId="3" applyNumberFormat="1" applyFont="1" applyFill="1" applyBorder="1" applyAlignment="1" applyProtection="1">
      <alignment horizontal="center" vertical="center"/>
      <protection hidden="1"/>
    </xf>
    <xf numFmtId="0" fontId="11" fillId="2" borderId="2" xfId="1" applyFont="1" applyFill="1" applyBorder="1" applyAlignment="1" applyProtection="1">
      <alignment horizontal="center" vertical="center"/>
      <protection hidden="1"/>
    </xf>
    <xf numFmtId="3" fontId="9" fillId="3" borderId="8" xfId="1" applyNumberFormat="1" applyFont="1" applyFill="1" applyBorder="1" applyAlignment="1" applyProtection="1">
      <alignment horizontal="center" vertical="center"/>
      <protection hidden="1"/>
    </xf>
    <xf numFmtId="3" fontId="9" fillId="0" borderId="9" xfId="1" applyNumberFormat="1" applyFont="1" applyFill="1" applyBorder="1" applyAlignment="1" applyProtection="1">
      <alignment horizontal="center" vertical="center"/>
      <protection hidden="1"/>
    </xf>
    <xf numFmtId="3" fontId="9" fillId="0" borderId="10" xfId="1" applyNumberFormat="1" applyFont="1" applyFill="1" applyBorder="1" applyAlignment="1" applyProtection="1">
      <alignment horizontal="center" vertical="center"/>
      <protection hidden="1"/>
    </xf>
    <xf numFmtId="3" fontId="9" fillId="0" borderId="11" xfId="1" applyNumberFormat="1" applyFont="1" applyFill="1" applyBorder="1" applyAlignment="1" applyProtection="1">
      <alignment horizontal="center" vertical="center"/>
      <protection hidden="1"/>
    </xf>
    <xf numFmtId="0" fontId="10" fillId="0" borderId="0" xfId="1" applyFont="1" applyFill="1" applyAlignment="1" applyProtection="1">
      <alignment horizontal="center" vertical="center"/>
      <protection locked="0"/>
    </xf>
    <xf numFmtId="0" fontId="12" fillId="0" borderId="0" xfId="1" applyFont="1" applyAlignment="1" applyProtection="1">
      <alignment horizontal="right" vertical="center"/>
      <protection locked="0"/>
    </xf>
    <xf numFmtId="0" fontId="9" fillId="0" borderId="0" xfId="1" applyFont="1" applyAlignment="1" applyProtection="1">
      <alignment horizontal="left" vertical="center"/>
      <protection locked="0"/>
    </xf>
    <xf numFmtId="14" fontId="7" fillId="0" borderId="0" xfId="1" applyNumberFormat="1" applyFont="1" applyAlignment="1" applyProtection="1">
      <alignment horizontal="center" vertical="center"/>
      <protection locked="0"/>
    </xf>
    <xf numFmtId="0" fontId="10" fillId="0" borderId="0" xfId="1" applyFont="1" applyFill="1" applyAlignment="1" applyProtection="1">
      <alignment horizontal="center" vertical="center"/>
      <protection hidden="1"/>
    </xf>
    <xf numFmtId="0" fontId="10" fillId="0" borderId="0" xfId="1" applyFont="1" applyAlignment="1" applyProtection="1">
      <alignment horizontal="center" vertical="center"/>
      <protection hidden="1"/>
    </xf>
    <xf numFmtId="9" fontId="9" fillId="3" borderId="8" xfId="5" applyFont="1" applyFill="1" applyBorder="1" applyAlignment="1" applyProtection="1">
      <alignment horizontal="center" vertical="center"/>
      <protection hidden="1"/>
    </xf>
    <xf numFmtId="9" fontId="9" fillId="0" borderId="9" xfId="5" applyFont="1" applyFill="1" applyBorder="1" applyAlignment="1" applyProtection="1">
      <alignment horizontal="center" vertical="center"/>
      <protection hidden="1"/>
    </xf>
    <xf numFmtId="9" fontId="9" fillId="0" borderId="10" xfId="5" applyFont="1" applyFill="1" applyBorder="1" applyAlignment="1" applyProtection="1">
      <alignment horizontal="center" vertical="center"/>
      <protection hidden="1"/>
    </xf>
    <xf numFmtId="9" fontId="9" fillId="0" borderId="11" xfId="5" applyFont="1" applyFill="1" applyBorder="1" applyAlignment="1" applyProtection="1">
      <alignment horizontal="center" vertical="center"/>
      <protection hidden="1"/>
    </xf>
    <xf numFmtId="168" fontId="9" fillId="0" borderId="0" xfId="5" applyNumberFormat="1" applyFont="1" applyFill="1" applyBorder="1" applyAlignment="1" applyProtection="1">
      <alignment horizontal="center" vertical="center"/>
      <protection hidden="1"/>
    </xf>
    <xf numFmtId="3" fontId="9" fillId="4" borderId="4" xfId="1" applyNumberFormat="1" applyFont="1" applyFill="1" applyBorder="1" applyAlignment="1" applyProtection="1">
      <alignment horizontal="center" vertical="center" wrapText="1"/>
      <protection hidden="1"/>
    </xf>
    <xf numFmtId="3" fontId="9" fillId="4" borderId="12" xfId="1" applyNumberFormat="1" applyFont="1" applyFill="1" applyBorder="1" applyAlignment="1" applyProtection="1">
      <alignment horizontal="center" vertical="center" wrapText="1"/>
      <protection hidden="1"/>
    </xf>
    <xf numFmtId="0" fontId="11" fillId="5" borderId="6" xfId="1" applyFont="1" applyFill="1" applyBorder="1" applyAlignment="1" applyProtection="1">
      <alignment horizontal="center" vertical="center"/>
      <protection hidden="1"/>
    </xf>
    <xf numFmtId="0" fontId="9" fillId="0" borderId="8" xfId="1" applyFont="1" applyBorder="1" applyAlignment="1" applyProtection="1">
      <alignment horizontal="center" vertical="center"/>
      <protection locked="0"/>
    </xf>
    <xf numFmtId="166" fontId="9" fillId="0" borderId="8" xfId="1" applyNumberFormat="1" applyFont="1" applyBorder="1" applyAlignment="1" applyProtection="1">
      <alignment horizontal="center" vertical="center"/>
      <protection locked="0"/>
    </xf>
    <xf numFmtId="3" fontId="9" fillId="0" borderId="8" xfId="1" applyNumberFormat="1" applyFont="1" applyFill="1" applyBorder="1" applyAlignment="1" applyProtection="1">
      <alignment horizontal="center" vertical="center"/>
      <protection hidden="1"/>
    </xf>
    <xf numFmtId="3" fontId="9" fillId="0" borderId="8" xfId="1" applyNumberFormat="1" applyFont="1" applyBorder="1" applyAlignment="1" applyProtection="1">
      <alignment horizontal="center" vertical="center"/>
      <protection locked="0"/>
    </xf>
    <xf numFmtId="4" fontId="9" fillId="0" borderId="8" xfId="1" applyNumberFormat="1" applyFont="1" applyFill="1" applyBorder="1" applyAlignment="1" applyProtection="1">
      <alignment horizontal="center" vertical="center"/>
      <protection hidden="1"/>
    </xf>
    <xf numFmtId="0" fontId="11" fillId="5" borderId="7" xfId="1" applyFont="1" applyFill="1" applyBorder="1" applyAlignment="1" applyProtection="1">
      <alignment horizontal="center" vertical="center"/>
      <protection hidden="1"/>
    </xf>
    <xf numFmtId="0" fontId="9" fillId="0" borderId="16" xfId="1" applyFont="1" applyBorder="1" applyAlignment="1" applyProtection="1">
      <alignment horizontal="center" vertical="center"/>
      <protection locked="0"/>
    </xf>
    <xf numFmtId="166" fontId="9" fillId="0" borderId="16" xfId="1" applyNumberFormat="1" applyFont="1" applyBorder="1" applyAlignment="1" applyProtection="1">
      <alignment horizontal="center" vertical="center"/>
      <protection locked="0"/>
    </xf>
    <xf numFmtId="3" fontId="9" fillId="0" borderId="16" xfId="1" applyNumberFormat="1" applyFont="1" applyFill="1" applyBorder="1" applyAlignment="1" applyProtection="1">
      <alignment horizontal="center" vertical="center"/>
      <protection hidden="1"/>
    </xf>
    <xf numFmtId="3" fontId="9" fillId="0" borderId="16" xfId="1" applyNumberFormat="1" applyFont="1" applyBorder="1" applyAlignment="1" applyProtection="1">
      <alignment horizontal="center" vertical="center"/>
      <protection locked="0"/>
    </xf>
    <xf numFmtId="4" fontId="9" fillId="0" borderId="16" xfId="1" applyNumberFormat="1" applyFont="1" applyFill="1" applyBorder="1" applyAlignment="1" applyProtection="1">
      <alignment horizontal="center" vertical="center"/>
      <protection hidden="1"/>
    </xf>
    <xf numFmtId="0" fontId="11" fillId="5" borderId="18" xfId="1" applyFont="1" applyFill="1" applyBorder="1" applyAlignment="1" applyProtection="1">
      <alignment horizontal="center" vertical="center"/>
      <protection hidden="1"/>
    </xf>
    <xf numFmtId="0" fontId="9" fillId="0" borderId="19" xfId="1" applyFont="1" applyBorder="1" applyAlignment="1" applyProtection="1">
      <alignment horizontal="center" vertical="center"/>
      <protection locked="0"/>
    </xf>
    <xf numFmtId="166" fontId="9" fillId="0" borderId="19" xfId="1" applyNumberFormat="1" applyFont="1" applyBorder="1" applyAlignment="1" applyProtection="1">
      <alignment horizontal="center" vertical="center"/>
      <protection locked="0"/>
    </xf>
    <xf numFmtId="3" fontId="9" fillId="0" borderId="19" xfId="1" applyNumberFormat="1" applyFont="1" applyFill="1" applyBorder="1" applyAlignment="1" applyProtection="1">
      <alignment horizontal="center" vertical="center"/>
      <protection hidden="1"/>
    </xf>
    <xf numFmtId="3" fontId="9" fillId="0" borderId="19" xfId="1" applyNumberFormat="1" applyFont="1" applyBorder="1" applyAlignment="1" applyProtection="1">
      <alignment horizontal="center" vertical="center"/>
      <protection locked="0"/>
    </xf>
    <xf numFmtId="4" fontId="9" fillId="0" borderId="19" xfId="1" applyNumberFormat="1" applyFont="1" applyFill="1" applyBorder="1" applyAlignment="1" applyProtection="1">
      <alignment horizontal="center" vertical="center"/>
      <protection hidden="1"/>
    </xf>
    <xf numFmtId="4" fontId="9" fillId="0" borderId="20" xfId="1" applyNumberFormat="1" applyFont="1" applyFill="1" applyBorder="1" applyAlignment="1" applyProtection="1">
      <alignment horizontal="center" vertical="center"/>
      <protection hidden="1"/>
    </xf>
    <xf numFmtId="0" fontId="11" fillId="5" borderId="2" xfId="1" applyFont="1" applyFill="1" applyBorder="1" applyAlignment="1" applyProtection="1">
      <alignment horizontal="center" vertical="center"/>
      <protection hidden="1"/>
    </xf>
    <xf numFmtId="0" fontId="9" fillId="0" borderId="11" xfId="1" applyFont="1" applyBorder="1" applyAlignment="1" applyProtection="1">
      <alignment horizontal="center" vertical="center"/>
      <protection locked="0"/>
    </xf>
    <xf numFmtId="166" fontId="9" fillId="0" borderId="11" xfId="1" applyNumberFormat="1" applyFont="1" applyBorder="1" applyAlignment="1" applyProtection="1">
      <alignment horizontal="center" vertical="center"/>
      <protection locked="0"/>
    </xf>
    <xf numFmtId="3" fontId="9" fillId="0" borderId="11" xfId="1" applyNumberFormat="1" applyFont="1" applyBorder="1" applyAlignment="1" applyProtection="1">
      <alignment horizontal="center" vertical="center"/>
      <protection locked="0"/>
    </xf>
    <xf numFmtId="4" fontId="9" fillId="0" borderId="11" xfId="1" applyNumberFormat="1" applyFont="1" applyFill="1" applyBorder="1" applyAlignment="1" applyProtection="1">
      <alignment horizontal="center" vertical="center"/>
      <protection hidden="1"/>
    </xf>
    <xf numFmtId="4" fontId="9" fillId="0" borderId="22" xfId="1" applyNumberFormat="1" applyFont="1" applyFill="1" applyBorder="1" applyAlignment="1" applyProtection="1">
      <alignment horizontal="center" vertical="center"/>
      <protection hidden="1"/>
    </xf>
    <xf numFmtId="0" fontId="11" fillId="5" borderId="24" xfId="1" applyFont="1" applyFill="1" applyBorder="1" applyAlignment="1" applyProtection="1">
      <alignment horizontal="center" vertical="center"/>
      <protection hidden="1"/>
    </xf>
    <xf numFmtId="0" fontId="9" fillId="0" borderId="25" xfId="1" applyFont="1" applyBorder="1" applyAlignment="1" applyProtection="1">
      <alignment horizontal="center" vertical="center"/>
      <protection locked="0"/>
    </xf>
    <xf numFmtId="166" fontId="9" fillId="0" borderId="25" xfId="1" applyNumberFormat="1" applyFont="1" applyBorder="1" applyAlignment="1" applyProtection="1">
      <alignment horizontal="center" vertical="center"/>
      <protection locked="0"/>
    </xf>
    <xf numFmtId="3" fontId="9" fillId="0" borderId="25" xfId="1" applyNumberFormat="1" applyFont="1" applyFill="1" applyBorder="1" applyAlignment="1" applyProtection="1">
      <alignment horizontal="center" vertical="center"/>
      <protection hidden="1"/>
    </xf>
    <xf numFmtId="3" fontId="9" fillId="0" borderId="25" xfId="1" applyNumberFormat="1" applyFont="1" applyBorder="1" applyAlignment="1" applyProtection="1">
      <alignment horizontal="center" vertical="center"/>
      <protection locked="0"/>
    </xf>
    <xf numFmtId="4" fontId="9" fillId="0" borderId="25" xfId="1" applyNumberFormat="1" applyFont="1" applyFill="1" applyBorder="1" applyAlignment="1" applyProtection="1">
      <alignment horizontal="center" vertical="center"/>
      <protection hidden="1"/>
    </xf>
    <xf numFmtId="4" fontId="9" fillId="0" borderId="26" xfId="1" applyNumberFormat="1" applyFont="1" applyFill="1" applyBorder="1" applyAlignment="1" applyProtection="1">
      <alignment horizontal="center" vertical="center"/>
      <protection hidden="1"/>
    </xf>
    <xf numFmtId="0" fontId="9" fillId="0" borderId="10" xfId="1" applyFont="1" applyBorder="1" applyAlignment="1" applyProtection="1">
      <alignment horizontal="center" vertical="center"/>
      <protection locked="0"/>
    </xf>
    <xf numFmtId="166" fontId="9" fillId="0" borderId="10" xfId="1" applyNumberFormat="1" applyFont="1" applyBorder="1" applyAlignment="1" applyProtection="1">
      <alignment horizontal="center" vertical="center"/>
      <protection locked="0"/>
    </xf>
    <xf numFmtId="3" fontId="9" fillId="0" borderId="10" xfId="1" applyNumberFormat="1" applyFont="1" applyBorder="1" applyAlignment="1" applyProtection="1">
      <alignment horizontal="center" vertical="center"/>
      <protection locked="0"/>
    </xf>
    <xf numFmtId="4" fontId="9" fillId="0" borderId="10" xfId="1" applyNumberFormat="1" applyFont="1" applyFill="1" applyBorder="1" applyAlignment="1" applyProtection="1">
      <alignment horizontal="center" vertical="center"/>
      <protection hidden="1"/>
    </xf>
    <xf numFmtId="0" fontId="9" fillId="0" borderId="9" xfId="1" applyFont="1" applyBorder="1" applyAlignment="1" applyProtection="1">
      <alignment horizontal="center" vertical="center"/>
      <protection locked="0"/>
    </xf>
    <xf numFmtId="166" fontId="9" fillId="0" borderId="9" xfId="1" applyNumberFormat="1" applyFont="1" applyBorder="1" applyAlignment="1" applyProtection="1">
      <alignment horizontal="center" vertical="center"/>
      <protection locked="0"/>
    </xf>
    <xf numFmtId="3" fontId="9" fillId="0" borderId="9" xfId="1" applyNumberFormat="1" applyFont="1" applyBorder="1" applyAlignment="1" applyProtection="1">
      <alignment horizontal="center" vertical="center"/>
      <protection locked="0"/>
    </xf>
    <xf numFmtId="4" fontId="9" fillId="0" borderId="9" xfId="1" applyNumberFormat="1" applyFont="1" applyFill="1" applyBorder="1" applyAlignment="1" applyProtection="1">
      <alignment horizontal="center" vertical="center"/>
      <protection hidden="1"/>
    </xf>
    <xf numFmtId="0" fontId="11" fillId="2" borderId="2" xfId="4" applyFont="1" applyFill="1" applyBorder="1" applyAlignment="1" applyProtection="1">
      <alignment horizontal="center" vertical="center"/>
      <protection hidden="1"/>
    </xf>
    <xf numFmtId="3" fontId="9" fillId="3" borderId="8" xfId="4" applyNumberFormat="1" applyFont="1" applyFill="1" applyBorder="1" applyAlignment="1" applyProtection="1">
      <alignment horizontal="center" vertical="center"/>
      <protection hidden="1"/>
    </xf>
    <xf numFmtId="3" fontId="9" fillId="0" borderId="9" xfId="4" applyNumberFormat="1" applyFont="1" applyFill="1" applyBorder="1" applyAlignment="1" applyProtection="1">
      <alignment horizontal="center" vertical="center"/>
      <protection hidden="1"/>
    </xf>
    <xf numFmtId="3" fontId="9" fillId="0" borderId="10" xfId="4" applyNumberFormat="1" applyFont="1" applyFill="1" applyBorder="1" applyAlignment="1" applyProtection="1">
      <alignment horizontal="center" vertical="center"/>
      <protection hidden="1"/>
    </xf>
    <xf numFmtId="3" fontId="9" fillId="0" borderId="11" xfId="4" applyNumberFormat="1" applyFont="1" applyFill="1" applyBorder="1" applyAlignment="1" applyProtection="1">
      <alignment horizontal="center" vertical="center"/>
      <protection hidden="1"/>
    </xf>
    <xf numFmtId="167" fontId="9" fillId="0" borderId="0" xfId="1" applyNumberFormat="1" applyFont="1" applyAlignment="1" applyProtection="1">
      <alignment horizontal="center" vertical="center"/>
      <protection locked="0"/>
    </xf>
    <xf numFmtId="0" fontId="14"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right" vertical="center"/>
      <protection locked="0"/>
    </xf>
    <xf numFmtId="0" fontId="14" fillId="0" borderId="0" xfId="1" applyFont="1" applyAlignment="1" applyProtection="1">
      <alignment horizontal="center" vertical="center"/>
      <protection locked="0"/>
    </xf>
    <xf numFmtId="0" fontId="6" fillId="0" borderId="0" xfId="1" applyFont="1" applyBorder="1" applyAlignment="1" applyProtection="1">
      <alignment horizontal="center" wrapText="1"/>
      <protection locked="0"/>
    </xf>
    <xf numFmtId="0" fontId="6" fillId="0" borderId="0" xfId="1" applyFont="1" applyBorder="1" applyAlignment="1" applyProtection="1">
      <alignment horizontal="center" vertical="center" wrapText="1"/>
      <protection locked="0"/>
    </xf>
    <xf numFmtId="0" fontId="6" fillId="0" borderId="0" xfId="1" applyFont="1" applyFill="1" applyBorder="1" applyAlignment="1" applyProtection="1">
      <alignment horizontal="left" vertical="center"/>
      <protection locked="0"/>
    </xf>
    <xf numFmtId="0" fontId="15" fillId="0" borderId="0" xfId="1" applyFont="1" applyAlignment="1" applyProtection="1">
      <alignment horizontal="center" vertical="center"/>
      <protection locked="0"/>
    </xf>
    <xf numFmtId="0" fontId="13" fillId="0" borderId="0" xfId="1" applyFont="1" applyAlignment="1" applyProtection="1">
      <alignment horizontal="left" vertical="center"/>
      <protection locked="0"/>
    </xf>
    <xf numFmtId="0" fontId="16" fillId="0" borderId="0" xfId="1" applyFont="1" applyBorder="1" applyAlignment="1" applyProtection="1">
      <alignment vertical="center" wrapText="1"/>
      <protection locked="0"/>
    </xf>
    <xf numFmtId="0" fontId="19" fillId="0" borderId="0" xfId="1" applyFont="1" applyAlignment="1" applyProtection="1">
      <alignment horizontal="left" vertical="center"/>
      <protection locked="0"/>
    </xf>
    <xf numFmtId="0" fontId="18" fillId="0" borderId="0" xfId="1" applyFont="1" applyBorder="1" applyAlignment="1" applyProtection="1">
      <alignment vertical="center" wrapText="1"/>
      <protection locked="0"/>
    </xf>
    <xf numFmtId="0" fontId="20" fillId="0" borderId="0" xfId="1" applyFont="1" applyBorder="1" applyAlignment="1" applyProtection="1">
      <alignment vertical="center" wrapText="1"/>
      <protection locked="0"/>
    </xf>
    <xf numFmtId="0" fontId="21" fillId="0" borderId="1" xfId="1" applyFont="1" applyFill="1" applyBorder="1" applyAlignment="1" applyProtection="1">
      <alignment horizontal="right" vertical="center"/>
      <protection locked="0"/>
    </xf>
    <xf numFmtId="0" fontId="21" fillId="0" borderId="0" xfId="1" applyFont="1" applyAlignment="1" applyProtection="1">
      <alignment horizontal="center" vertical="center"/>
      <protection locked="0"/>
    </xf>
    <xf numFmtId="0" fontId="21" fillId="0" borderId="3" xfId="1" applyFont="1" applyFill="1" applyBorder="1" applyAlignment="1" applyProtection="1">
      <alignment horizontal="right" vertical="center"/>
      <protection locked="0"/>
    </xf>
    <xf numFmtId="0" fontId="22" fillId="0" borderId="2" xfId="1" applyFont="1" applyFill="1" applyBorder="1" applyAlignment="1" applyProtection="1">
      <alignment horizontal="center" vertical="center"/>
      <protection locked="0"/>
    </xf>
    <xf numFmtId="0" fontId="22" fillId="0" borderId="2" xfId="1" applyFont="1" applyFill="1" applyBorder="1" applyAlignment="1" applyProtection="1">
      <alignment horizontal="center" vertical="center"/>
      <protection hidden="1"/>
    </xf>
    <xf numFmtId="3" fontId="22" fillId="0" borderId="2" xfId="1" applyNumberFormat="1" applyFont="1" applyBorder="1" applyAlignment="1" applyProtection="1">
      <alignment horizontal="center" vertical="center"/>
      <protection locked="0"/>
    </xf>
    <xf numFmtId="164" fontId="22" fillId="0" borderId="2" xfId="2" applyFont="1" applyFill="1" applyBorder="1" applyAlignment="1" applyProtection="1">
      <alignment horizontal="center" vertical="center"/>
      <protection locked="0"/>
    </xf>
    <xf numFmtId="165" fontId="23" fillId="2" borderId="6" xfId="3" applyNumberFormat="1" applyFont="1" applyFill="1" applyBorder="1" applyAlignment="1" applyProtection="1">
      <alignment horizontal="center" vertical="center"/>
      <protection hidden="1"/>
    </xf>
    <xf numFmtId="0" fontId="23" fillId="2" borderId="2" xfId="1" applyFont="1" applyFill="1" applyBorder="1" applyAlignment="1" applyProtection="1">
      <alignment horizontal="center" vertical="center"/>
      <protection hidden="1"/>
    </xf>
    <xf numFmtId="3" fontId="24" fillId="3" borderId="8" xfId="1" applyNumberFormat="1" applyFont="1" applyFill="1" applyBorder="1" applyAlignment="1" applyProtection="1">
      <alignment horizontal="center" vertical="center"/>
      <protection hidden="1"/>
    </xf>
    <xf numFmtId="3" fontId="24" fillId="0" borderId="9" xfId="1" applyNumberFormat="1" applyFont="1" applyFill="1" applyBorder="1" applyAlignment="1" applyProtection="1">
      <alignment horizontal="center" vertical="center"/>
      <protection hidden="1"/>
    </xf>
    <xf numFmtId="3" fontId="24" fillId="0" borderId="10" xfId="1" applyNumberFormat="1" applyFont="1" applyFill="1" applyBorder="1" applyAlignment="1" applyProtection="1">
      <alignment horizontal="center" vertical="center"/>
      <protection hidden="1"/>
    </xf>
    <xf numFmtId="3" fontId="24" fillId="0" borderId="11" xfId="1" applyNumberFormat="1" applyFont="1" applyFill="1" applyBorder="1" applyAlignment="1" applyProtection="1">
      <alignment horizontal="center" vertical="center"/>
      <protection hidden="1"/>
    </xf>
    <xf numFmtId="3" fontId="24" fillId="3" borderId="8" xfId="1" applyNumberFormat="1" applyFont="1" applyFill="1" applyBorder="1" applyAlignment="1" applyProtection="1">
      <alignment horizontal="right" vertical="center"/>
      <protection hidden="1"/>
    </xf>
    <xf numFmtId="3" fontId="24" fillId="0" borderId="9" xfId="1" applyNumberFormat="1" applyFont="1" applyFill="1" applyBorder="1" applyAlignment="1" applyProtection="1">
      <alignment horizontal="right" vertical="center"/>
      <protection hidden="1"/>
    </xf>
    <xf numFmtId="3" fontId="24" fillId="0" borderId="10" xfId="1" applyNumberFormat="1" applyFont="1" applyFill="1" applyBorder="1" applyAlignment="1" applyProtection="1">
      <alignment horizontal="right" vertical="center"/>
      <protection hidden="1"/>
    </xf>
    <xf numFmtId="3" fontId="24" fillId="0" borderId="11" xfId="1" applyNumberFormat="1" applyFont="1" applyFill="1" applyBorder="1" applyAlignment="1" applyProtection="1">
      <alignment horizontal="right" vertical="center"/>
      <protection hidden="1"/>
    </xf>
    <xf numFmtId="0" fontId="18" fillId="0" borderId="0" xfId="1" applyFont="1" applyBorder="1" applyAlignment="1" applyProtection="1">
      <alignment horizontal="center" vertical="center" wrapText="1"/>
      <protection locked="0"/>
    </xf>
    <xf numFmtId="0" fontId="11" fillId="2" borderId="4" xfId="3" applyFont="1" applyFill="1" applyBorder="1" applyAlignment="1" applyProtection="1">
      <alignment horizontal="center" vertical="center"/>
      <protection hidden="1"/>
    </xf>
    <xf numFmtId="0" fontId="11" fillId="2" borderId="7" xfId="4" applyFont="1" applyFill="1" applyBorder="1" applyAlignment="1" applyProtection="1">
      <alignment horizontal="center" vertical="center"/>
      <protection hidden="1"/>
    </xf>
    <xf numFmtId="165" fontId="11" fillId="2" borderId="2" xfId="3" applyNumberFormat="1" applyFont="1" applyFill="1" applyBorder="1" applyAlignment="1" applyProtection="1">
      <alignment horizontal="center" vertical="center" wrapText="1"/>
      <protection hidden="1"/>
    </xf>
    <xf numFmtId="0" fontId="11" fillId="2" borderId="5" xfId="3" applyFont="1" applyFill="1" applyBorder="1" applyAlignment="1" applyProtection="1">
      <alignment horizontal="center" vertical="center" wrapText="1"/>
      <protection hidden="1"/>
    </xf>
    <xf numFmtId="0" fontId="11" fillId="2" borderId="2" xfId="3" applyFont="1" applyFill="1" applyBorder="1" applyAlignment="1" applyProtection="1">
      <alignment horizontal="center" vertical="center" wrapText="1"/>
      <protection hidden="1"/>
    </xf>
    <xf numFmtId="0" fontId="11" fillId="2" borderId="7" xfId="1" applyFont="1" applyFill="1" applyBorder="1" applyAlignment="1" applyProtection="1">
      <alignment horizontal="center" vertical="center"/>
      <protection hidden="1"/>
    </xf>
    <xf numFmtId="0" fontId="11" fillId="5" borderId="15" xfId="1" applyFont="1" applyFill="1" applyBorder="1" applyAlignment="1" applyProtection="1">
      <alignment horizontal="center" vertical="center"/>
      <protection hidden="1"/>
    </xf>
    <xf numFmtId="0" fontId="11" fillId="5" borderId="7" xfId="1" applyFont="1" applyFill="1" applyBorder="1" applyAlignment="1" applyProtection="1">
      <alignment horizontal="center" vertical="center"/>
      <protection hidden="1"/>
    </xf>
    <xf numFmtId="0" fontId="11" fillId="5" borderId="17" xfId="1" applyFont="1" applyFill="1" applyBorder="1" applyAlignment="1" applyProtection="1">
      <alignment horizontal="center" vertical="center"/>
      <protection hidden="1"/>
    </xf>
    <xf numFmtId="0" fontId="11" fillId="5" borderId="21" xfId="1" applyFont="1" applyFill="1" applyBorder="1" applyAlignment="1" applyProtection="1">
      <alignment horizontal="center" vertical="center"/>
      <protection hidden="1"/>
    </xf>
    <xf numFmtId="0" fontId="11" fillId="5" borderId="23" xfId="1" applyFont="1" applyFill="1" applyBorder="1" applyAlignment="1" applyProtection="1">
      <alignment horizontal="center" vertical="center"/>
      <protection hidden="1"/>
    </xf>
    <xf numFmtId="0" fontId="11" fillId="5" borderId="6" xfId="1" applyFont="1" applyFill="1" applyBorder="1" applyAlignment="1" applyProtection="1">
      <alignment horizontal="center" vertical="center"/>
      <protection hidden="1"/>
    </xf>
    <xf numFmtId="0" fontId="11" fillId="5" borderId="2" xfId="1" applyFont="1" applyFill="1" applyBorder="1" applyAlignment="1" applyProtection="1">
      <alignment horizontal="center" vertical="center"/>
      <protection hidden="1"/>
    </xf>
    <xf numFmtId="0" fontId="23" fillId="2" borderId="7" xfId="1" applyFont="1" applyFill="1" applyBorder="1" applyAlignment="1" applyProtection="1">
      <alignment horizontal="center" vertical="center"/>
      <protection hidden="1"/>
    </xf>
    <xf numFmtId="0" fontId="11" fillId="2" borderId="2" xfId="4" applyFont="1" applyFill="1" applyBorder="1" applyAlignment="1" applyProtection="1">
      <alignment horizontal="center" vertical="center"/>
      <protection hidden="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1" fillId="2" borderId="2" xfId="1" applyFont="1" applyFill="1" applyBorder="1" applyAlignment="1" applyProtection="1">
      <alignment horizontal="center" vertical="center"/>
      <protection hidden="1"/>
    </xf>
    <xf numFmtId="0" fontId="23" fillId="2" borderId="4" xfId="3" applyFont="1" applyFill="1" applyBorder="1" applyAlignment="1" applyProtection="1">
      <alignment horizontal="center" vertical="center"/>
      <protection hidden="1"/>
    </xf>
    <xf numFmtId="0" fontId="23" fillId="2" borderId="2" xfId="1" applyFont="1" applyFill="1" applyBorder="1" applyAlignment="1" applyProtection="1">
      <alignment horizontal="center" vertical="center"/>
      <protection hidden="1"/>
    </xf>
  </cellXfs>
  <cellStyles count="6">
    <cellStyle name="Normal 2" xfId="1"/>
    <cellStyle name="Normal 2 2" xfId="4"/>
    <cellStyle name="Normal_EN442" xfId="3"/>
    <cellStyle name="Percent 4 2" xfId="2"/>
    <cellStyle name="Обычный" xfId="0" builtinId="0"/>
    <cellStyle name="Процентный" xfId="5" builtinId="5"/>
  </cellStyles>
  <dxfs count="8">
    <dxf>
      <font>
        <b/>
        <i val="0"/>
        <condense val="0"/>
        <extend val="0"/>
        <color indexed="9"/>
      </font>
      <fill>
        <patternFill patternType="solid">
          <fgColor indexed="63"/>
          <bgColor indexed="59"/>
        </patternFill>
      </fill>
    </dxf>
    <dxf>
      <font>
        <b val="0"/>
        <condense val="0"/>
        <extend val="0"/>
        <color indexed="9"/>
      </font>
      <fill>
        <patternFill patternType="solid">
          <fgColor indexed="26"/>
          <bgColor indexed="9"/>
        </patternFill>
      </fill>
    </dxf>
    <dxf>
      <font>
        <b/>
        <i val="0"/>
        <condense val="0"/>
        <extend val="0"/>
        <color indexed="9"/>
      </font>
      <fill>
        <patternFill patternType="solid">
          <fgColor indexed="63"/>
          <bgColor indexed="59"/>
        </patternFill>
      </fill>
    </dxf>
    <dxf>
      <font>
        <b val="0"/>
        <condense val="0"/>
        <extend val="0"/>
        <color indexed="9"/>
      </font>
      <fill>
        <patternFill patternType="solid">
          <fgColor indexed="26"/>
          <bgColor indexed="9"/>
        </patternFill>
      </fill>
    </dxf>
    <dxf>
      <font>
        <b/>
        <i val="0"/>
        <condense val="0"/>
        <extend val="0"/>
        <color indexed="9"/>
      </font>
      <fill>
        <patternFill patternType="solid">
          <fgColor indexed="63"/>
          <bgColor indexed="59"/>
        </patternFill>
      </fill>
    </dxf>
    <dxf>
      <font>
        <b val="0"/>
        <condense val="0"/>
        <extend val="0"/>
        <color indexed="9"/>
      </font>
      <fill>
        <patternFill patternType="solid">
          <fgColor indexed="26"/>
          <bgColor indexed="9"/>
        </patternFill>
      </fill>
    </dxf>
    <dxf>
      <font>
        <b/>
        <i val="0"/>
        <condense val="0"/>
        <extend val="0"/>
        <color indexed="9"/>
      </font>
      <fill>
        <patternFill patternType="solid">
          <fgColor indexed="63"/>
          <bgColor indexed="59"/>
        </patternFill>
      </fill>
    </dxf>
    <dxf>
      <font>
        <b val="0"/>
        <condense val="0"/>
        <extend val="0"/>
        <color indexed="9"/>
      </font>
      <fill>
        <patternFill patternType="solid">
          <fgColor indexed="26"/>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203868</xdr:colOff>
      <xdr:row>2</xdr:row>
      <xdr:rowOff>30479</xdr:rowOff>
    </xdr:from>
    <xdr:to>
      <xdr:col>22</xdr:col>
      <xdr:colOff>488268</xdr:colOff>
      <xdr:row>5</xdr:row>
      <xdr:rowOff>81179</xdr:rowOff>
    </xdr:to>
    <xdr:pic>
      <xdr:nvPicPr>
        <xdr:cNvPr id="2" name="Picture 2">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03368" y="589279"/>
          <a:ext cx="6228000" cy="1193700"/>
        </a:xfrm>
        <a:prstGeom prst="rect">
          <a:avLst/>
        </a:prstGeom>
        <a:noFill/>
        <a:ln w="9525">
          <a:noFill/>
          <a:miter lim="800000"/>
          <a:headEnd/>
          <a:tailEnd/>
        </a:ln>
      </xdr:spPr>
    </xdr:pic>
    <xdr:clientData/>
  </xdr:twoCellAnchor>
  <xdr:twoCellAnchor editAs="oneCell">
    <xdr:from>
      <xdr:col>1</xdr:col>
      <xdr:colOff>131011</xdr:colOff>
      <xdr:row>2</xdr:row>
      <xdr:rowOff>47792</xdr:rowOff>
    </xdr:from>
    <xdr:to>
      <xdr:col>9</xdr:col>
      <xdr:colOff>507744</xdr:colOff>
      <xdr:row>12</xdr:row>
      <xdr:rowOff>260719</xdr:rowOff>
    </xdr:to>
    <xdr:pic>
      <xdr:nvPicPr>
        <xdr:cNvPr id="3" name="Picture 5">
          <a:extLst>
            <a:ext uri="{FF2B5EF4-FFF2-40B4-BE49-F238E27FC236}">
              <a16:creationId xmlns:a16="http://schemas.microsoft.com/office/drawing/2014/main" xmlns="" id="{99EF20F7-ADAD-4E67-BC87-FEB2C725CD13}"/>
            </a:ext>
          </a:extLst>
        </xdr:cNvPr>
        <xdr:cNvPicPr>
          <a:picLocks noChangeAspect="1"/>
        </xdr:cNvPicPr>
      </xdr:nvPicPr>
      <xdr:blipFill>
        <a:blip xmlns:r="http://schemas.openxmlformats.org/officeDocument/2006/relationships" r:embed="rId2"/>
        <a:stretch>
          <a:fillRect/>
        </a:stretch>
      </xdr:blipFill>
      <xdr:spPr>
        <a:xfrm>
          <a:off x="588211" y="606592"/>
          <a:ext cx="6256833" cy="3895927"/>
        </a:xfrm>
        <a:prstGeom prst="rect">
          <a:avLst/>
        </a:prstGeom>
      </xdr:spPr>
    </xdr:pic>
    <xdr:clientData/>
  </xdr:twoCellAnchor>
  <xdr:twoCellAnchor editAs="oneCell">
    <xdr:from>
      <xdr:col>23</xdr:col>
      <xdr:colOff>152400</xdr:colOff>
      <xdr:row>9</xdr:row>
      <xdr:rowOff>38100</xdr:rowOff>
    </xdr:from>
    <xdr:to>
      <xdr:col>27</xdr:col>
      <xdr:colOff>314600</xdr:colOff>
      <xdr:row>12</xdr:row>
      <xdr:rowOff>51300</xdr:rowOff>
    </xdr:to>
    <xdr:pic>
      <xdr:nvPicPr>
        <xdr:cNvPr id="4" name="Picture 6" descr="G:\Desktop\EN 16430.jpg">
          <a:extLst>
            <a:ext uri="{FF2B5EF4-FFF2-40B4-BE49-F238E27FC236}">
              <a16:creationId xmlns:a16="http://schemas.microsoft.com/office/drawing/2014/main" xmlns="" id="{299456FF-A08E-4816-BEE6-23B7DA70C9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735300" y="3213100"/>
          <a:ext cx="2880000" cy="1080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2"/>
  <sheetViews>
    <sheetView showGridLines="0" showZeros="0" tabSelected="1" topLeftCell="K4" zoomScale="60" zoomScaleNormal="60" zoomScaleSheetLayoutView="40" workbookViewId="0">
      <selection activeCell="AC18" sqref="AC18"/>
    </sheetView>
  </sheetViews>
  <sheetFormatPr defaultColWidth="9.5" defaultRowHeight="20"/>
  <cols>
    <col min="1" max="1" width="6" style="4" customWidth="1"/>
    <col min="2" max="2" width="11.83203125" style="4" customWidth="1"/>
    <col min="3" max="3" width="11.83203125" style="4" bestFit="1" customWidth="1"/>
    <col min="4" max="4" width="8.58203125" style="4" customWidth="1"/>
    <col min="5" max="5" width="10.08203125" style="4" bestFit="1" customWidth="1"/>
    <col min="6" max="26" width="8.58203125" style="4" customWidth="1"/>
    <col min="27" max="34" width="9.6640625" style="4" bestFit="1" customWidth="1"/>
    <col min="35" max="35" width="9.6640625" style="4" customWidth="1"/>
    <col min="36" max="36" width="9.58203125" style="4" customWidth="1"/>
    <col min="37" max="37" width="9.6640625" style="4" bestFit="1" customWidth="1"/>
    <col min="38" max="256" width="9.5" style="4"/>
    <col min="257" max="257" width="10.08203125" style="4" customWidth="1"/>
    <col min="258" max="279" width="10" style="4" customWidth="1"/>
    <col min="280" max="280" width="8.5" style="4" customWidth="1"/>
    <col min="281" max="282" width="10" style="4" customWidth="1"/>
    <col min="283" max="512" width="9.5" style="4"/>
    <col min="513" max="513" width="10.08203125" style="4" customWidth="1"/>
    <col min="514" max="535" width="10" style="4" customWidth="1"/>
    <col min="536" max="536" width="8.5" style="4" customWidth="1"/>
    <col min="537" max="538" width="10" style="4" customWidth="1"/>
    <col min="539" max="768" width="9.5" style="4"/>
    <col min="769" max="769" width="10.08203125" style="4" customWidth="1"/>
    <col min="770" max="791" width="10" style="4" customWidth="1"/>
    <col min="792" max="792" width="8.5" style="4" customWidth="1"/>
    <col min="793" max="794" width="10" style="4" customWidth="1"/>
    <col min="795" max="1024" width="9.5" style="4"/>
    <col min="1025" max="1025" width="10.08203125" style="4" customWidth="1"/>
    <col min="1026" max="1047" width="10" style="4" customWidth="1"/>
    <col min="1048" max="1048" width="8.5" style="4" customWidth="1"/>
    <col min="1049" max="1050" width="10" style="4" customWidth="1"/>
    <col min="1051" max="1280" width="9.5" style="4"/>
    <col min="1281" max="1281" width="10.08203125" style="4" customWidth="1"/>
    <col min="1282" max="1303" width="10" style="4" customWidth="1"/>
    <col min="1304" max="1304" width="8.5" style="4" customWidth="1"/>
    <col min="1305" max="1306" width="10" style="4" customWidth="1"/>
    <col min="1307" max="1536" width="9.5" style="4"/>
    <col min="1537" max="1537" width="10.08203125" style="4" customWidth="1"/>
    <col min="1538" max="1559" width="10" style="4" customWidth="1"/>
    <col min="1560" max="1560" width="8.5" style="4" customWidth="1"/>
    <col min="1561" max="1562" width="10" style="4" customWidth="1"/>
    <col min="1563" max="1792" width="9.5" style="4"/>
    <col min="1793" max="1793" width="10.08203125" style="4" customWidth="1"/>
    <col min="1794" max="1815" width="10" style="4" customWidth="1"/>
    <col min="1816" max="1816" width="8.5" style="4" customWidth="1"/>
    <col min="1817" max="1818" width="10" style="4" customWidth="1"/>
    <col min="1819" max="2048" width="9.5" style="4"/>
    <col min="2049" max="2049" width="10.08203125" style="4" customWidth="1"/>
    <col min="2050" max="2071" width="10" style="4" customWidth="1"/>
    <col min="2072" max="2072" width="8.5" style="4" customWidth="1"/>
    <col min="2073" max="2074" width="10" style="4" customWidth="1"/>
    <col min="2075" max="2304" width="9.5" style="4"/>
    <col min="2305" max="2305" width="10.08203125" style="4" customWidth="1"/>
    <col min="2306" max="2327" width="10" style="4" customWidth="1"/>
    <col min="2328" max="2328" width="8.5" style="4" customWidth="1"/>
    <col min="2329" max="2330" width="10" style="4" customWidth="1"/>
    <col min="2331" max="2560" width="9.5" style="4"/>
    <col min="2561" max="2561" width="10.08203125" style="4" customWidth="1"/>
    <col min="2562" max="2583" width="10" style="4" customWidth="1"/>
    <col min="2584" max="2584" width="8.5" style="4" customWidth="1"/>
    <col min="2585" max="2586" width="10" style="4" customWidth="1"/>
    <col min="2587" max="2816" width="9.5" style="4"/>
    <col min="2817" max="2817" width="10.08203125" style="4" customWidth="1"/>
    <col min="2818" max="2839" width="10" style="4" customWidth="1"/>
    <col min="2840" max="2840" width="8.5" style="4" customWidth="1"/>
    <col min="2841" max="2842" width="10" style="4" customWidth="1"/>
    <col min="2843" max="3072" width="9.5" style="4"/>
    <col min="3073" max="3073" width="10.08203125" style="4" customWidth="1"/>
    <col min="3074" max="3095" width="10" style="4" customWidth="1"/>
    <col min="3096" max="3096" width="8.5" style="4" customWidth="1"/>
    <col min="3097" max="3098" width="10" style="4" customWidth="1"/>
    <col min="3099" max="3328" width="9.5" style="4"/>
    <col min="3329" max="3329" width="10.08203125" style="4" customWidth="1"/>
    <col min="3330" max="3351" width="10" style="4" customWidth="1"/>
    <col min="3352" max="3352" width="8.5" style="4" customWidth="1"/>
    <col min="3353" max="3354" width="10" style="4" customWidth="1"/>
    <col min="3355" max="3584" width="9.5" style="4"/>
    <col min="3585" max="3585" width="10.08203125" style="4" customWidth="1"/>
    <col min="3586" max="3607" width="10" style="4" customWidth="1"/>
    <col min="3608" max="3608" width="8.5" style="4" customWidth="1"/>
    <col min="3609" max="3610" width="10" style="4" customWidth="1"/>
    <col min="3611" max="3840" width="9.5" style="4"/>
    <col min="3841" max="3841" width="10.08203125" style="4" customWidth="1"/>
    <col min="3842" max="3863" width="10" style="4" customWidth="1"/>
    <col min="3864" max="3864" width="8.5" style="4" customWidth="1"/>
    <col min="3865" max="3866" width="10" style="4" customWidth="1"/>
    <col min="3867" max="4096" width="9.5" style="4"/>
    <col min="4097" max="4097" width="10.08203125" style="4" customWidth="1"/>
    <col min="4098" max="4119" width="10" style="4" customWidth="1"/>
    <col min="4120" max="4120" width="8.5" style="4" customWidth="1"/>
    <col min="4121" max="4122" width="10" style="4" customWidth="1"/>
    <col min="4123" max="4352" width="9.5" style="4"/>
    <col min="4353" max="4353" width="10.08203125" style="4" customWidth="1"/>
    <col min="4354" max="4375" width="10" style="4" customWidth="1"/>
    <col min="4376" max="4376" width="8.5" style="4" customWidth="1"/>
    <col min="4377" max="4378" width="10" style="4" customWidth="1"/>
    <col min="4379" max="4608" width="9.5" style="4"/>
    <col min="4609" max="4609" width="10.08203125" style="4" customWidth="1"/>
    <col min="4610" max="4631" width="10" style="4" customWidth="1"/>
    <col min="4632" max="4632" width="8.5" style="4" customWidth="1"/>
    <col min="4633" max="4634" width="10" style="4" customWidth="1"/>
    <col min="4635" max="4864" width="9.5" style="4"/>
    <col min="4865" max="4865" width="10.08203125" style="4" customWidth="1"/>
    <col min="4866" max="4887" width="10" style="4" customWidth="1"/>
    <col min="4888" max="4888" width="8.5" style="4" customWidth="1"/>
    <col min="4889" max="4890" width="10" style="4" customWidth="1"/>
    <col min="4891" max="5120" width="9.5" style="4"/>
    <col min="5121" max="5121" width="10.08203125" style="4" customWidth="1"/>
    <col min="5122" max="5143" width="10" style="4" customWidth="1"/>
    <col min="5144" max="5144" width="8.5" style="4" customWidth="1"/>
    <col min="5145" max="5146" width="10" style="4" customWidth="1"/>
    <col min="5147" max="5376" width="9.5" style="4"/>
    <col min="5377" max="5377" width="10.08203125" style="4" customWidth="1"/>
    <col min="5378" max="5399" width="10" style="4" customWidth="1"/>
    <col min="5400" max="5400" width="8.5" style="4" customWidth="1"/>
    <col min="5401" max="5402" width="10" style="4" customWidth="1"/>
    <col min="5403" max="5632" width="9.5" style="4"/>
    <col min="5633" max="5633" width="10.08203125" style="4" customWidth="1"/>
    <col min="5634" max="5655" width="10" style="4" customWidth="1"/>
    <col min="5656" max="5656" width="8.5" style="4" customWidth="1"/>
    <col min="5657" max="5658" width="10" style="4" customWidth="1"/>
    <col min="5659" max="5888" width="9.5" style="4"/>
    <col min="5889" max="5889" width="10.08203125" style="4" customWidth="1"/>
    <col min="5890" max="5911" width="10" style="4" customWidth="1"/>
    <col min="5912" max="5912" width="8.5" style="4" customWidth="1"/>
    <col min="5913" max="5914" width="10" style="4" customWidth="1"/>
    <col min="5915" max="6144" width="9.5" style="4"/>
    <col min="6145" max="6145" width="10.08203125" style="4" customWidth="1"/>
    <col min="6146" max="6167" width="10" style="4" customWidth="1"/>
    <col min="6168" max="6168" width="8.5" style="4" customWidth="1"/>
    <col min="6169" max="6170" width="10" style="4" customWidth="1"/>
    <col min="6171" max="6400" width="9.5" style="4"/>
    <col min="6401" max="6401" width="10.08203125" style="4" customWidth="1"/>
    <col min="6402" max="6423" width="10" style="4" customWidth="1"/>
    <col min="6424" max="6424" width="8.5" style="4" customWidth="1"/>
    <col min="6425" max="6426" width="10" style="4" customWidth="1"/>
    <col min="6427" max="6656" width="9.5" style="4"/>
    <col min="6657" max="6657" width="10.08203125" style="4" customWidth="1"/>
    <col min="6658" max="6679" width="10" style="4" customWidth="1"/>
    <col min="6680" max="6680" width="8.5" style="4" customWidth="1"/>
    <col min="6681" max="6682" width="10" style="4" customWidth="1"/>
    <col min="6683" max="6912" width="9.5" style="4"/>
    <col min="6913" max="6913" width="10.08203125" style="4" customWidth="1"/>
    <col min="6914" max="6935" width="10" style="4" customWidth="1"/>
    <col min="6936" max="6936" width="8.5" style="4" customWidth="1"/>
    <col min="6937" max="6938" width="10" style="4" customWidth="1"/>
    <col min="6939" max="7168" width="9.5" style="4"/>
    <col min="7169" max="7169" width="10.08203125" style="4" customWidth="1"/>
    <col min="7170" max="7191" width="10" style="4" customWidth="1"/>
    <col min="7192" max="7192" width="8.5" style="4" customWidth="1"/>
    <col min="7193" max="7194" width="10" style="4" customWidth="1"/>
    <col min="7195" max="7424" width="9.5" style="4"/>
    <col min="7425" max="7425" width="10.08203125" style="4" customWidth="1"/>
    <col min="7426" max="7447" width="10" style="4" customWidth="1"/>
    <col min="7448" max="7448" width="8.5" style="4" customWidth="1"/>
    <col min="7449" max="7450" width="10" style="4" customWidth="1"/>
    <col min="7451" max="7680" width="9.5" style="4"/>
    <col min="7681" max="7681" width="10.08203125" style="4" customWidth="1"/>
    <col min="7682" max="7703" width="10" style="4" customWidth="1"/>
    <col min="7704" max="7704" width="8.5" style="4" customWidth="1"/>
    <col min="7705" max="7706" width="10" style="4" customWidth="1"/>
    <col min="7707" max="7936" width="9.5" style="4"/>
    <col min="7937" max="7937" width="10.08203125" style="4" customWidth="1"/>
    <col min="7938" max="7959" width="10" style="4" customWidth="1"/>
    <col min="7960" max="7960" width="8.5" style="4" customWidth="1"/>
    <col min="7961" max="7962" width="10" style="4" customWidth="1"/>
    <col min="7963" max="8192" width="9.5" style="4"/>
    <col min="8193" max="8193" width="10.08203125" style="4" customWidth="1"/>
    <col min="8194" max="8215" width="10" style="4" customWidth="1"/>
    <col min="8216" max="8216" width="8.5" style="4" customWidth="1"/>
    <col min="8217" max="8218" width="10" style="4" customWidth="1"/>
    <col min="8219" max="8448" width="9.5" style="4"/>
    <col min="8449" max="8449" width="10.08203125" style="4" customWidth="1"/>
    <col min="8450" max="8471" width="10" style="4" customWidth="1"/>
    <col min="8472" max="8472" width="8.5" style="4" customWidth="1"/>
    <col min="8473" max="8474" width="10" style="4" customWidth="1"/>
    <col min="8475" max="8704" width="9.5" style="4"/>
    <col min="8705" max="8705" width="10.08203125" style="4" customWidth="1"/>
    <col min="8706" max="8727" width="10" style="4" customWidth="1"/>
    <col min="8728" max="8728" width="8.5" style="4" customWidth="1"/>
    <col min="8729" max="8730" width="10" style="4" customWidth="1"/>
    <col min="8731" max="8960" width="9.5" style="4"/>
    <col min="8961" max="8961" width="10.08203125" style="4" customWidth="1"/>
    <col min="8962" max="8983" width="10" style="4" customWidth="1"/>
    <col min="8984" max="8984" width="8.5" style="4" customWidth="1"/>
    <col min="8985" max="8986" width="10" style="4" customWidth="1"/>
    <col min="8987" max="9216" width="9.5" style="4"/>
    <col min="9217" max="9217" width="10.08203125" style="4" customWidth="1"/>
    <col min="9218" max="9239" width="10" style="4" customWidth="1"/>
    <col min="9240" max="9240" width="8.5" style="4" customWidth="1"/>
    <col min="9241" max="9242" width="10" style="4" customWidth="1"/>
    <col min="9243" max="9472" width="9.5" style="4"/>
    <col min="9473" max="9473" width="10.08203125" style="4" customWidth="1"/>
    <col min="9474" max="9495" width="10" style="4" customWidth="1"/>
    <col min="9496" max="9496" width="8.5" style="4" customWidth="1"/>
    <col min="9497" max="9498" width="10" style="4" customWidth="1"/>
    <col min="9499" max="9728" width="9.5" style="4"/>
    <col min="9729" max="9729" width="10.08203125" style="4" customWidth="1"/>
    <col min="9730" max="9751" width="10" style="4" customWidth="1"/>
    <col min="9752" max="9752" width="8.5" style="4" customWidth="1"/>
    <col min="9753" max="9754" width="10" style="4" customWidth="1"/>
    <col min="9755" max="9984" width="9.5" style="4"/>
    <col min="9985" max="9985" width="10.08203125" style="4" customWidth="1"/>
    <col min="9986" max="10007" width="10" style="4" customWidth="1"/>
    <col min="10008" max="10008" width="8.5" style="4" customWidth="1"/>
    <col min="10009" max="10010" width="10" style="4" customWidth="1"/>
    <col min="10011" max="10240" width="9.5" style="4"/>
    <col min="10241" max="10241" width="10.08203125" style="4" customWidth="1"/>
    <col min="10242" max="10263" width="10" style="4" customWidth="1"/>
    <col min="10264" max="10264" width="8.5" style="4" customWidth="1"/>
    <col min="10265" max="10266" width="10" style="4" customWidth="1"/>
    <col min="10267" max="10496" width="9.5" style="4"/>
    <col min="10497" max="10497" width="10.08203125" style="4" customWidth="1"/>
    <col min="10498" max="10519" width="10" style="4" customWidth="1"/>
    <col min="10520" max="10520" width="8.5" style="4" customWidth="1"/>
    <col min="10521" max="10522" width="10" style="4" customWidth="1"/>
    <col min="10523" max="10752" width="9.5" style="4"/>
    <col min="10753" max="10753" width="10.08203125" style="4" customWidth="1"/>
    <col min="10754" max="10775" width="10" style="4" customWidth="1"/>
    <col min="10776" max="10776" width="8.5" style="4" customWidth="1"/>
    <col min="10777" max="10778" width="10" style="4" customWidth="1"/>
    <col min="10779" max="11008" width="9.5" style="4"/>
    <col min="11009" max="11009" width="10.08203125" style="4" customWidth="1"/>
    <col min="11010" max="11031" width="10" style="4" customWidth="1"/>
    <col min="11032" max="11032" width="8.5" style="4" customWidth="1"/>
    <col min="11033" max="11034" width="10" style="4" customWidth="1"/>
    <col min="11035" max="11264" width="9.5" style="4"/>
    <col min="11265" max="11265" width="10.08203125" style="4" customWidth="1"/>
    <col min="11266" max="11287" width="10" style="4" customWidth="1"/>
    <col min="11288" max="11288" width="8.5" style="4" customWidth="1"/>
    <col min="11289" max="11290" width="10" style="4" customWidth="1"/>
    <col min="11291" max="11520" width="9.5" style="4"/>
    <col min="11521" max="11521" width="10.08203125" style="4" customWidth="1"/>
    <col min="11522" max="11543" width="10" style="4" customWidth="1"/>
    <col min="11544" max="11544" width="8.5" style="4" customWidth="1"/>
    <col min="11545" max="11546" width="10" style="4" customWidth="1"/>
    <col min="11547" max="11776" width="9.5" style="4"/>
    <col min="11777" max="11777" width="10.08203125" style="4" customWidth="1"/>
    <col min="11778" max="11799" width="10" style="4" customWidth="1"/>
    <col min="11800" max="11800" width="8.5" style="4" customWidth="1"/>
    <col min="11801" max="11802" width="10" style="4" customWidth="1"/>
    <col min="11803" max="12032" width="9.5" style="4"/>
    <col min="12033" max="12033" width="10.08203125" style="4" customWidth="1"/>
    <col min="12034" max="12055" width="10" style="4" customWidth="1"/>
    <col min="12056" max="12056" width="8.5" style="4" customWidth="1"/>
    <col min="12057" max="12058" width="10" style="4" customWidth="1"/>
    <col min="12059" max="12288" width="9.5" style="4"/>
    <col min="12289" max="12289" width="10.08203125" style="4" customWidth="1"/>
    <col min="12290" max="12311" width="10" style="4" customWidth="1"/>
    <col min="12312" max="12312" width="8.5" style="4" customWidth="1"/>
    <col min="12313" max="12314" width="10" style="4" customWidth="1"/>
    <col min="12315" max="12544" width="9.5" style="4"/>
    <col min="12545" max="12545" width="10.08203125" style="4" customWidth="1"/>
    <col min="12546" max="12567" width="10" style="4" customWidth="1"/>
    <col min="12568" max="12568" width="8.5" style="4" customWidth="1"/>
    <col min="12569" max="12570" width="10" style="4" customWidth="1"/>
    <col min="12571" max="12800" width="9.5" style="4"/>
    <col min="12801" max="12801" width="10.08203125" style="4" customWidth="1"/>
    <col min="12802" max="12823" width="10" style="4" customWidth="1"/>
    <col min="12824" max="12824" width="8.5" style="4" customWidth="1"/>
    <col min="12825" max="12826" width="10" style="4" customWidth="1"/>
    <col min="12827" max="13056" width="9.5" style="4"/>
    <col min="13057" max="13057" width="10.08203125" style="4" customWidth="1"/>
    <col min="13058" max="13079" width="10" style="4" customWidth="1"/>
    <col min="13080" max="13080" width="8.5" style="4" customWidth="1"/>
    <col min="13081" max="13082" width="10" style="4" customWidth="1"/>
    <col min="13083" max="13312" width="9.5" style="4"/>
    <col min="13313" max="13313" width="10.08203125" style="4" customWidth="1"/>
    <col min="13314" max="13335" width="10" style="4" customWidth="1"/>
    <col min="13336" max="13336" width="8.5" style="4" customWidth="1"/>
    <col min="13337" max="13338" width="10" style="4" customWidth="1"/>
    <col min="13339" max="13568" width="9.5" style="4"/>
    <col min="13569" max="13569" width="10.08203125" style="4" customWidth="1"/>
    <col min="13570" max="13591" width="10" style="4" customWidth="1"/>
    <col min="13592" max="13592" width="8.5" style="4" customWidth="1"/>
    <col min="13593" max="13594" width="10" style="4" customWidth="1"/>
    <col min="13595" max="13824" width="9.5" style="4"/>
    <col min="13825" max="13825" width="10.08203125" style="4" customWidth="1"/>
    <col min="13826" max="13847" width="10" style="4" customWidth="1"/>
    <col min="13848" max="13848" width="8.5" style="4" customWidth="1"/>
    <col min="13849" max="13850" width="10" style="4" customWidth="1"/>
    <col min="13851" max="14080" width="9.5" style="4"/>
    <col min="14081" max="14081" width="10.08203125" style="4" customWidth="1"/>
    <col min="14082" max="14103" width="10" style="4" customWidth="1"/>
    <col min="14104" max="14104" width="8.5" style="4" customWidth="1"/>
    <col min="14105" max="14106" width="10" style="4" customWidth="1"/>
    <col min="14107" max="14336" width="9.5" style="4"/>
    <col min="14337" max="14337" width="10.08203125" style="4" customWidth="1"/>
    <col min="14338" max="14359" width="10" style="4" customWidth="1"/>
    <col min="14360" max="14360" width="8.5" style="4" customWidth="1"/>
    <col min="14361" max="14362" width="10" style="4" customWidth="1"/>
    <col min="14363" max="14592" width="9.5" style="4"/>
    <col min="14593" max="14593" width="10.08203125" style="4" customWidth="1"/>
    <col min="14594" max="14615" width="10" style="4" customWidth="1"/>
    <col min="14616" max="14616" width="8.5" style="4" customWidth="1"/>
    <col min="14617" max="14618" width="10" style="4" customWidth="1"/>
    <col min="14619" max="14848" width="9.5" style="4"/>
    <col min="14849" max="14849" width="10.08203125" style="4" customWidth="1"/>
    <col min="14850" max="14871" width="10" style="4" customWidth="1"/>
    <col min="14872" max="14872" width="8.5" style="4" customWidth="1"/>
    <col min="14873" max="14874" width="10" style="4" customWidth="1"/>
    <col min="14875" max="15104" width="9.5" style="4"/>
    <col min="15105" max="15105" width="10.08203125" style="4" customWidth="1"/>
    <col min="15106" max="15127" width="10" style="4" customWidth="1"/>
    <col min="15128" max="15128" width="8.5" style="4" customWidth="1"/>
    <col min="15129" max="15130" width="10" style="4" customWidth="1"/>
    <col min="15131" max="15360" width="9.5" style="4"/>
    <col min="15361" max="15361" width="10.08203125" style="4" customWidth="1"/>
    <col min="15362" max="15383" width="10" style="4" customWidth="1"/>
    <col min="15384" max="15384" width="8.5" style="4" customWidth="1"/>
    <col min="15385" max="15386" width="10" style="4" customWidth="1"/>
    <col min="15387" max="15616" width="9.5" style="4"/>
    <col min="15617" max="15617" width="10.08203125" style="4" customWidth="1"/>
    <col min="15618" max="15639" width="10" style="4" customWidth="1"/>
    <col min="15640" max="15640" width="8.5" style="4" customWidth="1"/>
    <col min="15641" max="15642" width="10" style="4" customWidth="1"/>
    <col min="15643" max="15872" width="9.5" style="4"/>
    <col min="15873" max="15873" width="10.08203125" style="4" customWidth="1"/>
    <col min="15874" max="15895" width="10" style="4" customWidth="1"/>
    <col min="15896" max="15896" width="8.5" style="4" customWidth="1"/>
    <col min="15897" max="15898" width="10" style="4" customWidth="1"/>
    <col min="15899" max="16128" width="9.5" style="4"/>
    <col min="16129" max="16129" width="10.08203125" style="4" customWidth="1"/>
    <col min="16130" max="16151" width="10" style="4" customWidth="1"/>
    <col min="16152" max="16152" width="8.5" style="4" customWidth="1"/>
    <col min="16153" max="16154" width="10" style="4" customWidth="1"/>
    <col min="16155" max="16384" width="9.5" style="4"/>
  </cols>
  <sheetData>
    <row r="1" spans="1:36" ht="21.75" customHeight="1">
      <c r="A1" s="3"/>
      <c r="M1" s="5"/>
    </row>
    <row r="2" spans="1:36" ht="21.75" customHeight="1">
      <c r="A2" s="3"/>
      <c r="B2" s="7"/>
      <c r="C2" s="7"/>
      <c r="D2" s="7"/>
      <c r="H2" s="3"/>
      <c r="I2" s="6"/>
      <c r="M2" s="5"/>
    </row>
    <row r="3" spans="1:36" ht="30.5">
      <c r="A3" s="3"/>
      <c r="B3" s="7"/>
      <c r="C3" s="7"/>
      <c r="D3" s="7"/>
      <c r="H3" s="3"/>
      <c r="I3" s="6"/>
      <c r="M3" s="5"/>
      <c r="AF3" s="88" t="s">
        <v>18</v>
      </c>
      <c r="AG3" s="91">
        <v>80</v>
      </c>
      <c r="AH3" s="78"/>
    </row>
    <row r="4" spans="1:36" s="78" customFormat="1" ht="30.5">
      <c r="A4" s="76"/>
      <c r="B4" s="77"/>
      <c r="C4" s="77"/>
      <c r="D4" s="77"/>
      <c r="H4" s="76"/>
      <c r="M4" s="79"/>
      <c r="AF4" s="88" t="s">
        <v>19</v>
      </c>
      <c r="AG4" s="91">
        <v>60</v>
      </c>
    </row>
    <row r="5" spans="1:36" s="78" customFormat="1" ht="30.5">
      <c r="A5" s="76"/>
      <c r="B5" s="77"/>
      <c r="C5" s="77"/>
      <c r="D5" s="77"/>
      <c r="H5" s="76"/>
      <c r="M5" s="79"/>
      <c r="AF5" s="88" t="s">
        <v>20</v>
      </c>
      <c r="AG5" s="91">
        <v>18</v>
      </c>
    </row>
    <row r="6" spans="1:36" s="78" customFormat="1" ht="30.5">
      <c r="A6" s="76"/>
      <c r="C6" s="80"/>
      <c r="D6" s="80"/>
      <c r="E6" s="80"/>
      <c r="F6" s="80"/>
      <c r="G6" s="80"/>
      <c r="H6" s="80"/>
      <c r="I6" s="80"/>
      <c r="M6" s="79"/>
      <c r="N6" s="79"/>
      <c r="AF6" s="88" t="s">
        <v>21</v>
      </c>
      <c r="AG6" s="92">
        <f>(AG3+AG4)/2-AG5</f>
        <v>52</v>
      </c>
    </row>
    <row r="7" spans="1:36" s="78" customFormat="1" ht="30.5">
      <c r="A7" s="76"/>
      <c r="I7" s="80"/>
      <c r="M7" s="79"/>
      <c r="N7" s="79"/>
      <c r="P7" s="79"/>
      <c r="AF7" s="89"/>
      <c r="AG7" s="89"/>
    </row>
    <row r="8" spans="1:36" s="78" customFormat="1" ht="28.25" customHeight="1">
      <c r="A8" s="76"/>
      <c r="I8" s="80"/>
      <c r="N8" s="105" t="s">
        <v>30</v>
      </c>
      <c r="O8" s="105"/>
      <c r="P8" s="105"/>
      <c r="Q8" s="105"/>
      <c r="R8" s="105"/>
      <c r="S8" s="105"/>
      <c r="T8" s="105"/>
      <c r="U8" s="105"/>
      <c r="V8" s="105"/>
      <c r="W8" s="105"/>
      <c r="X8" s="86"/>
      <c r="Y8" s="84"/>
      <c r="AF8" s="90" t="s">
        <v>22</v>
      </c>
      <c r="AG8" s="93">
        <v>1600</v>
      </c>
      <c r="AH8" s="81"/>
    </row>
    <row r="9" spans="1:36" s="78" customFormat="1" ht="28.25" customHeight="1">
      <c r="A9" s="76"/>
      <c r="I9" s="80"/>
      <c r="L9" s="84"/>
      <c r="M9" s="86"/>
      <c r="N9" s="105"/>
      <c r="O9" s="105"/>
      <c r="P9" s="105"/>
      <c r="Q9" s="105"/>
      <c r="R9" s="105"/>
      <c r="S9" s="105"/>
      <c r="T9" s="105"/>
      <c r="U9" s="105"/>
      <c r="V9" s="105"/>
      <c r="W9" s="105"/>
      <c r="X9" s="86"/>
      <c r="Y9" s="84"/>
      <c r="AF9" s="90" t="s">
        <v>23</v>
      </c>
      <c r="AG9" s="94">
        <v>0.05</v>
      </c>
      <c r="AH9" s="82">
        <f>AG8*(1+AG9)</f>
        <v>1680</v>
      </c>
    </row>
    <row r="10" spans="1:36" s="78" customFormat="1" ht="28.25" customHeight="1">
      <c r="A10" s="76"/>
      <c r="I10" s="80"/>
      <c r="L10" s="84"/>
      <c r="M10" s="86"/>
      <c r="N10" s="105"/>
      <c r="O10" s="105"/>
      <c r="P10" s="105"/>
      <c r="Q10" s="105"/>
      <c r="R10" s="105"/>
      <c r="S10" s="105"/>
      <c r="T10" s="105"/>
      <c r="U10" s="105"/>
      <c r="V10" s="105"/>
      <c r="W10" s="105"/>
      <c r="X10" s="86"/>
      <c r="Y10" s="84"/>
      <c r="AF10" s="90" t="s">
        <v>24</v>
      </c>
      <c r="AG10" s="94"/>
      <c r="AH10" s="82">
        <f>AG8*(1-AG10)</f>
        <v>1600</v>
      </c>
    </row>
    <row r="11" spans="1:36" s="78" customFormat="1" ht="28.25" customHeight="1">
      <c r="A11" s="76"/>
      <c r="I11" s="80"/>
      <c r="L11" s="84"/>
      <c r="M11" s="86"/>
      <c r="N11" s="105"/>
      <c r="O11" s="105"/>
      <c r="P11" s="105"/>
      <c r="Q11" s="105"/>
      <c r="R11" s="105"/>
      <c r="S11" s="105"/>
      <c r="T11" s="105"/>
      <c r="U11" s="105"/>
      <c r="V11" s="105"/>
      <c r="W11" s="105"/>
      <c r="X11" s="86"/>
      <c r="Y11" s="84"/>
      <c r="AF11" s="90" t="s">
        <v>25</v>
      </c>
      <c r="AG11" s="93">
        <v>500</v>
      </c>
      <c r="AH11" s="81"/>
    </row>
    <row r="12" spans="1:36" s="78" customFormat="1" ht="28.25" customHeight="1">
      <c r="A12" s="76"/>
      <c r="I12" s="80"/>
      <c r="L12" s="84"/>
      <c r="M12" s="86"/>
      <c r="N12" s="105"/>
      <c r="O12" s="105"/>
      <c r="P12" s="105"/>
      <c r="Q12" s="105"/>
      <c r="R12" s="105"/>
      <c r="S12" s="105"/>
      <c r="T12" s="105"/>
      <c r="U12" s="105"/>
      <c r="V12" s="105"/>
      <c r="W12" s="105"/>
      <c r="X12" s="86"/>
      <c r="Y12" s="84"/>
    </row>
    <row r="13" spans="1:36" ht="21.75" customHeight="1">
      <c r="A13" s="3"/>
      <c r="I13" s="8"/>
      <c r="M13" s="86"/>
      <c r="N13" s="86"/>
      <c r="O13" s="87"/>
      <c r="P13" s="87"/>
      <c r="Q13" s="87"/>
      <c r="R13" s="87"/>
      <c r="S13" s="87"/>
      <c r="T13" s="87"/>
      <c r="U13" s="87"/>
      <c r="V13" s="87"/>
      <c r="W13" s="86"/>
      <c r="X13" s="86"/>
      <c r="AG13" s="9"/>
    </row>
    <row r="14" spans="1:36" ht="21.75" customHeight="1">
      <c r="A14" s="3"/>
      <c r="I14" s="8"/>
      <c r="AF14" s="9"/>
    </row>
    <row r="15" spans="1:36" ht="21.75" customHeight="1">
      <c r="A15" s="10"/>
      <c r="B15" s="108" t="s">
        <v>26</v>
      </c>
      <c r="C15" s="109" t="s">
        <v>27</v>
      </c>
      <c r="D15" s="124" t="s">
        <v>28</v>
      </c>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row>
    <row r="16" spans="1:36" ht="22.25" customHeight="1">
      <c r="A16" s="10"/>
      <c r="B16" s="108"/>
      <c r="C16" s="110"/>
      <c r="D16" s="95">
        <v>80</v>
      </c>
      <c r="E16" s="95">
        <v>90</v>
      </c>
      <c r="F16" s="95">
        <v>100</v>
      </c>
      <c r="G16" s="95">
        <v>110</v>
      </c>
      <c r="H16" s="95">
        <v>120</v>
      </c>
      <c r="I16" s="95">
        <v>130</v>
      </c>
      <c r="J16" s="95">
        <v>140</v>
      </c>
      <c r="K16" s="95">
        <v>150</v>
      </c>
      <c r="L16" s="95">
        <v>160</v>
      </c>
      <c r="M16" s="95">
        <v>170</v>
      </c>
      <c r="N16" s="95">
        <v>180</v>
      </c>
      <c r="O16" s="95">
        <v>190</v>
      </c>
      <c r="P16" s="95">
        <v>200</v>
      </c>
      <c r="Q16" s="95">
        <v>210</v>
      </c>
      <c r="R16" s="95">
        <v>220</v>
      </c>
      <c r="S16" s="95">
        <v>230</v>
      </c>
      <c r="T16" s="95">
        <v>240</v>
      </c>
      <c r="U16" s="95">
        <v>250</v>
      </c>
      <c r="V16" s="95">
        <v>260</v>
      </c>
      <c r="W16" s="95">
        <v>270</v>
      </c>
      <c r="X16" s="95">
        <v>280</v>
      </c>
      <c r="Y16" s="95">
        <v>290</v>
      </c>
      <c r="Z16" s="95">
        <v>300</v>
      </c>
      <c r="AA16" s="95">
        <v>320</v>
      </c>
      <c r="AB16" s="95">
        <v>340</v>
      </c>
      <c r="AC16" s="95">
        <v>360</v>
      </c>
      <c r="AD16" s="95">
        <v>380</v>
      </c>
      <c r="AE16" s="95">
        <v>400</v>
      </c>
      <c r="AF16" s="95">
        <v>420</v>
      </c>
      <c r="AG16" s="95">
        <v>440</v>
      </c>
      <c r="AH16" s="95">
        <v>460</v>
      </c>
      <c r="AI16" s="95">
        <v>480</v>
      </c>
      <c r="AJ16" s="95">
        <v>500</v>
      </c>
    </row>
    <row r="17" spans="1:36" ht="22.25" customHeight="1">
      <c r="A17" s="10"/>
      <c r="B17" s="119">
        <v>22</v>
      </c>
      <c r="C17" s="96">
        <v>9</v>
      </c>
      <c r="D17" s="101">
        <f t="shared" ref="D17:AJ17" si="0">(D$16-$F98)*$I98*(($AG$6/50)^$J98)</f>
        <v>188.84470314970861</v>
      </c>
      <c r="E17" s="101">
        <f t="shared" si="0"/>
        <v>221.85951139266467</v>
      </c>
      <c r="F17" s="101">
        <f t="shared" si="0"/>
        <v>254.87431963562071</v>
      </c>
      <c r="G17" s="101">
        <f t="shared" si="0"/>
        <v>287.8891278785768</v>
      </c>
      <c r="H17" s="101">
        <f t="shared" si="0"/>
        <v>320.90393612153281</v>
      </c>
      <c r="I17" s="101">
        <f t="shared" si="0"/>
        <v>353.91874436448893</v>
      </c>
      <c r="J17" s="101">
        <f t="shared" si="0"/>
        <v>386.93355260744499</v>
      </c>
      <c r="K17" s="101">
        <f t="shared" si="0"/>
        <v>419.948360850401</v>
      </c>
      <c r="L17" s="101">
        <f t="shared" si="0"/>
        <v>452.96316909335707</v>
      </c>
      <c r="M17" s="101">
        <f t="shared" si="0"/>
        <v>485.97797733631319</v>
      </c>
      <c r="N17" s="101">
        <f t="shared" si="0"/>
        <v>518.99278557926925</v>
      </c>
      <c r="O17" s="101">
        <f t="shared" si="0"/>
        <v>552.0075938222252</v>
      </c>
      <c r="P17" s="101">
        <f t="shared" si="0"/>
        <v>585.02240206518138</v>
      </c>
      <c r="Q17" s="101">
        <f t="shared" si="0"/>
        <v>618.03721030813733</v>
      </c>
      <c r="R17" s="101">
        <f t="shared" si="0"/>
        <v>651.0520185510934</v>
      </c>
      <c r="S17" s="101">
        <f t="shared" si="0"/>
        <v>684.06682679404958</v>
      </c>
      <c r="T17" s="101">
        <f t="shared" si="0"/>
        <v>717.08163503700553</v>
      </c>
      <c r="U17" s="101">
        <f t="shared" si="0"/>
        <v>750.09644327996159</v>
      </c>
      <c r="V17" s="101">
        <f t="shared" si="0"/>
        <v>783.11125152291777</v>
      </c>
      <c r="W17" s="101">
        <f t="shared" si="0"/>
        <v>816.12605976587372</v>
      </c>
      <c r="X17" s="101">
        <f t="shared" si="0"/>
        <v>849.14086800882978</v>
      </c>
      <c r="Y17" s="101">
        <f t="shared" si="0"/>
        <v>882.15567625178585</v>
      </c>
      <c r="Z17" s="101">
        <f t="shared" si="0"/>
        <v>915.17048449474191</v>
      </c>
      <c r="AA17" s="101">
        <f t="shared" si="0"/>
        <v>981.20010098065393</v>
      </c>
      <c r="AB17" s="101">
        <f t="shared" si="0"/>
        <v>1047.2297174665662</v>
      </c>
      <c r="AC17" s="101">
        <f t="shared" si="0"/>
        <v>1113.2593339524783</v>
      </c>
      <c r="AD17" s="101">
        <f t="shared" si="0"/>
        <v>1179.2889504383904</v>
      </c>
      <c r="AE17" s="101">
        <f t="shared" si="0"/>
        <v>1245.3185669243023</v>
      </c>
      <c r="AF17" s="101">
        <f t="shared" si="0"/>
        <v>1311.3481834102147</v>
      </c>
      <c r="AG17" s="101">
        <f t="shared" si="0"/>
        <v>1377.3777998961268</v>
      </c>
      <c r="AH17" s="101">
        <f t="shared" si="0"/>
        <v>1443.4074163820387</v>
      </c>
      <c r="AI17" s="101">
        <f t="shared" si="0"/>
        <v>1509.4370328679511</v>
      </c>
      <c r="AJ17" s="97">
        <f t="shared" si="0"/>
        <v>1575.466649353863</v>
      </c>
    </row>
    <row r="18" spans="1:36" ht="22.25" customHeight="1">
      <c r="A18" s="10"/>
      <c r="B18" s="119"/>
      <c r="C18" s="96">
        <v>15</v>
      </c>
      <c r="D18" s="102">
        <f t="shared" ref="D18:AJ18" si="1">(D$16-$F99)*$I99*(($AG$6/50)^$J99)</f>
        <v>271.77959291166889</v>
      </c>
      <c r="E18" s="102">
        <f t="shared" si="1"/>
        <v>319.7971888324584</v>
      </c>
      <c r="F18" s="102">
        <f t="shared" si="1"/>
        <v>367.81478475324798</v>
      </c>
      <c r="G18" s="102">
        <f t="shared" si="1"/>
        <v>415.83238067403755</v>
      </c>
      <c r="H18" s="102">
        <f t="shared" si="1"/>
        <v>463.84997659482713</v>
      </c>
      <c r="I18" s="102">
        <f t="shared" si="1"/>
        <v>511.86757251561664</v>
      </c>
      <c r="J18" s="102">
        <f t="shared" si="1"/>
        <v>559.88516843640616</v>
      </c>
      <c r="K18" s="102">
        <f t="shared" si="1"/>
        <v>607.90276435719579</v>
      </c>
      <c r="L18" s="102">
        <f t="shared" si="1"/>
        <v>655.92036027798531</v>
      </c>
      <c r="M18" s="102">
        <f t="shared" si="1"/>
        <v>703.93795619877483</v>
      </c>
      <c r="N18" s="102">
        <f t="shared" si="1"/>
        <v>751.95555211956435</v>
      </c>
      <c r="O18" s="102">
        <f t="shared" si="1"/>
        <v>799.97314804035398</v>
      </c>
      <c r="P18" s="102">
        <f t="shared" si="1"/>
        <v>847.99074396114349</v>
      </c>
      <c r="Q18" s="102">
        <f t="shared" si="1"/>
        <v>896.00833988193313</v>
      </c>
      <c r="R18" s="102">
        <f t="shared" si="1"/>
        <v>944.02593580272264</v>
      </c>
      <c r="S18" s="102">
        <f t="shared" si="1"/>
        <v>992.04353172351227</v>
      </c>
      <c r="T18" s="102">
        <f t="shared" si="1"/>
        <v>1040.0611276443017</v>
      </c>
      <c r="U18" s="102">
        <f t="shared" si="1"/>
        <v>1088.0787235650914</v>
      </c>
      <c r="V18" s="102">
        <f t="shared" si="1"/>
        <v>1136.0963194858809</v>
      </c>
      <c r="W18" s="102">
        <f t="shared" si="1"/>
        <v>1184.1139154066702</v>
      </c>
      <c r="X18" s="102">
        <f t="shared" si="1"/>
        <v>1232.1315113274602</v>
      </c>
      <c r="Y18" s="102">
        <f t="shared" si="1"/>
        <v>1280.1491072482497</v>
      </c>
      <c r="Z18" s="102">
        <f t="shared" si="1"/>
        <v>1328.1667031690392</v>
      </c>
      <c r="AA18" s="102">
        <f t="shared" si="1"/>
        <v>1424.2018950106185</v>
      </c>
      <c r="AB18" s="102">
        <f t="shared" si="1"/>
        <v>1520.2370868521973</v>
      </c>
      <c r="AC18" s="102">
        <f t="shared" si="1"/>
        <v>1616.2722786937766</v>
      </c>
      <c r="AD18" s="102">
        <f t="shared" si="1"/>
        <v>1712.3074705353556</v>
      </c>
      <c r="AE18" s="102">
        <f t="shared" si="1"/>
        <v>1808.3426623769349</v>
      </c>
      <c r="AF18" s="102">
        <f t="shared" si="1"/>
        <v>1904.3778542185139</v>
      </c>
      <c r="AG18" s="102">
        <f t="shared" si="1"/>
        <v>2000.4130460600932</v>
      </c>
      <c r="AH18" s="102">
        <f t="shared" si="1"/>
        <v>2096.4482379016722</v>
      </c>
      <c r="AI18" s="102">
        <f t="shared" si="1"/>
        <v>2192.4834297432512</v>
      </c>
      <c r="AJ18" s="98">
        <f t="shared" si="1"/>
        <v>2288.5186215848303</v>
      </c>
    </row>
    <row r="19" spans="1:36" ht="22.25" customHeight="1">
      <c r="A19" s="10"/>
      <c r="B19" s="119">
        <v>32</v>
      </c>
      <c r="C19" s="96">
        <v>9</v>
      </c>
      <c r="D19" s="103">
        <f t="shared" ref="D19:AJ19" si="2">(D$16-$F100)*$I100*(($AG$6/50)^$J100)</f>
        <v>255.73816008435122</v>
      </c>
      <c r="E19" s="103">
        <f t="shared" si="2"/>
        <v>304.26532518574612</v>
      </c>
      <c r="F19" s="103">
        <f t="shared" si="2"/>
        <v>352.79249028714105</v>
      </c>
      <c r="G19" s="103">
        <f t="shared" si="2"/>
        <v>401.31965538853598</v>
      </c>
      <c r="H19" s="103">
        <f t="shared" si="2"/>
        <v>449.84682048993091</v>
      </c>
      <c r="I19" s="103">
        <f t="shared" si="2"/>
        <v>498.37398559132589</v>
      </c>
      <c r="J19" s="103">
        <f t="shared" si="2"/>
        <v>546.90115069272076</v>
      </c>
      <c r="K19" s="103">
        <f t="shared" si="2"/>
        <v>595.42831579411563</v>
      </c>
      <c r="L19" s="103">
        <f t="shared" si="2"/>
        <v>643.95548089551062</v>
      </c>
      <c r="M19" s="103">
        <f t="shared" si="2"/>
        <v>692.4826459969056</v>
      </c>
      <c r="N19" s="103">
        <f t="shared" si="2"/>
        <v>741.00981109830047</v>
      </c>
      <c r="O19" s="103">
        <f t="shared" si="2"/>
        <v>789.53697619969546</v>
      </c>
      <c r="P19" s="103">
        <f t="shared" si="2"/>
        <v>838.06414130109033</v>
      </c>
      <c r="Q19" s="103">
        <f t="shared" si="2"/>
        <v>886.59130640248532</v>
      </c>
      <c r="R19" s="103">
        <f t="shared" si="2"/>
        <v>935.11847150388019</v>
      </c>
      <c r="S19" s="103">
        <f t="shared" si="2"/>
        <v>983.64563660527517</v>
      </c>
      <c r="T19" s="103">
        <f t="shared" si="2"/>
        <v>1032.17280170667</v>
      </c>
      <c r="U19" s="103">
        <f t="shared" si="2"/>
        <v>1080.699966808065</v>
      </c>
      <c r="V19" s="103">
        <f t="shared" si="2"/>
        <v>1129.2271319094598</v>
      </c>
      <c r="W19" s="103">
        <f t="shared" si="2"/>
        <v>1177.7542970108548</v>
      </c>
      <c r="X19" s="103">
        <f t="shared" si="2"/>
        <v>1226.2814621122498</v>
      </c>
      <c r="Y19" s="103">
        <f t="shared" si="2"/>
        <v>1274.8086272136447</v>
      </c>
      <c r="Z19" s="103">
        <f t="shared" si="2"/>
        <v>1323.3357923150395</v>
      </c>
      <c r="AA19" s="103">
        <f t="shared" si="2"/>
        <v>1420.3901225178295</v>
      </c>
      <c r="AB19" s="103">
        <f t="shared" si="2"/>
        <v>1517.4444527206194</v>
      </c>
      <c r="AC19" s="103">
        <f t="shared" si="2"/>
        <v>1614.4987829234092</v>
      </c>
      <c r="AD19" s="103">
        <f t="shared" si="2"/>
        <v>1711.5531131261992</v>
      </c>
      <c r="AE19" s="103">
        <f t="shared" si="2"/>
        <v>1808.6074433289889</v>
      </c>
      <c r="AF19" s="103">
        <f t="shared" si="2"/>
        <v>1905.6617735317789</v>
      </c>
      <c r="AG19" s="103">
        <f t="shared" si="2"/>
        <v>2002.7161037345686</v>
      </c>
      <c r="AH19" s="103">
        <f t="shared" si="2"/>
        <v>2099.7704339373586</v>
      </c>
      <c r="AI19" s="103">
        <f t="shared" si="2"/>
        <v>2196.8247641401481</v>
      </c>
      <c r="AJ19" s="99">
        <f t="shared" si="2"/>
        <v>2293.8790943429381</v>
      </c>
    </row>
    <row r="20" spans="1:36" ht="22.25" customHeight="1">
      <c r="A20" s="10"/>
      <c r="B20" s="119"/>
      <c r="C20" s="96">
        <v>11</v>
      </c>
      <c r="D20" s="104">
        <f t="shared" ref="D20:AJ20" si="3">(D$16-$F101)*$I101*(($AG$6/50)^$J101)</f>
        <v>266.50697937383188</v>
      </c>
      <c r="E20" s="104">
        <f t="shared" si="3"/>
        <v>316.6966176739885</v>
      </c>
      <c r="F20" s="104">
        <f t="shared" si="3"/>
        <v>366.88625597414523</v>
      </c>
      <c r="G20" s="104">
        <f t="shared" si="3"/>
        <v>417.07589427430185</v>
      </c>
      <c r="H20" s="104">
        <f t="shared" si="3"/>
        <v>467.26553257445852</v>
      </c>
      <c r="I20" s="104">
        <f t="shared" si="3"/>
        <v>517.45517087461519</v>
      </c>
      <c r="J20" s="104">
        <f t="shared" si="3"/>
        <v>567.64480917477181</v>
      </c>
      <c r="K20" s="104">
        <f t="shared" si="3"/>
        <v>617.83444747492854</v>
      </c>
      <c r="L20" s="104">
        <f t="shared" si="3"/>
        <v>668.02408577508515</v>
      </c>
      <c r="M20" s="104">
        <f t="shared" si="3"/>
        <v>718.21372407524177</v>
      </c>
      <c r="N20" s="104">
        <f t="shared" si="3"/>
        <v>768.4033623753985</v>
      </c>
      <c r="O20" s="104">
        <f t="shared" si="3"/>
        <v>818.59300067555512</v>
      </c>
      <c r="P20" s="104">
        <f t="shared" si="3"/>
        <v>868.78263897571185</v>
      </c>
      <c r="Q20" s="104">
        <f t="shared" si="3"/>
        <v>918.97227727586858</v>
      </c>
      <c r="R20" s="104">
        <f t="shared" si="3"/>
        <v>969.16191557602519</v>
      </c>
      <c r="S20" s="104">
        <f t="shared" si="3"/>
        <v>1019.3515538761818</v>
      </c>
      <c r="T20" s="104">
        <f t="shared" si="3"/>
        <v>1069.5411921763384</v>
      </c>
      <c r="U20" s="104">
        <f t="shared" si="3"/>
        <v>1119.7308304764952</v>
      </c>
      <c r="V20" s="104">
        <f t="shared" si="3"/>
        <v>1169.9204687766519</v>
      </c>
      <c r="W20" s="104">
        <f t="shared" si="3"/>
        <v>1220.1101070768086</v>
      </c>
      <c r="X20" s="104">
        <f t="shared" si="3"/>
        <v>1270.2997453769651</v>
      </c>
      <c r="Y20" s="104">
        <f t="shared" si="3"/>
        <v>1320.4893836771219</v>
      </c>
      <c r="Z20" s="104">
        <f t="shared" si="3"/>
        <v>1370.6790219772786</v>
      </c>
      <c r="AA20" s="104">
        <f t="shared" si="3"/>
        <v>1471.058298577592</v>
      </c>
      <c r="AB20" s="104">
        <f t="shared" si="3"/>
        <v>1571.4375751779053</v>
      </c>
      <c r="AC20" s="104">
        <f t="shared" si="3"/>
        <v>1671.8168517782185</v>
      </c>
      <c r="AD20" s="104">
        <f t="shared" si="3"/>
        <v>1772.196128378532</v>
      </c>
      <c r="AE20" s="104">
        <f t="shared" si="3"/>
        <v>1872.5754049788452</v>
      </c>
      <c r="AF20" s="104">
        <f t="shared" si="3"/>
        <v>1972.9546815791587</v>
      </c>
      <c r="AG20" s="104">
        <f t="shared" si="3"/>
        <v>2073.3339581794717</v>
      </c>
      <c r="AH20" s="104">
        <f t="shared" si="3"/>
        <v>2173.7132347797851</v>
      </c>
      <c r="AI20" s="104">
        <f t="shared" si="3"/>
        <v>2274.0925113800986</v>
      </c>
      <c r="AJ20" s="100">
        <f t="shared" si="3"/>
        <v>2374.4717879804116</v>
      </c>
    </row>
    <row r="21" spans="1:36" ht="22.25" customHeight="1">
      <c r="A21" s="10"/>
      <c r="B21" s="119"/>
      <c r="C21" s="96">
        <v>15</v>
      </c>
      <c r="D21" s="104">
        <f t="shared" ref="D21:AJ21" si="4">(D$16-$F102)*$I102*(($AG$6/50)^$J102)</f>
        <v>405.39841942865729</v>
      </c>
      <c r="E21" s="104">
        <f t="shared" si="4"/>
        <v>476.77138059567437</v>
      </c>
      <c r="F21" s="104">
        <f t="shared" si="4"/>
        <v>548.14434176269151</v>
      </c>
      <c r="G21" s="104">
        <f t="shared" si="4"/>
        <v>619.51730292970853</v>
      </c>
      <c r="H21" s="104">
        <f t="shared" si="4"/>
        <v>690.89026409672567</v>
      </c>
      <c r="I21" s="104">
        <f t="shared" si="4"/>
        <v>762.26322526374281</v>
      </c>
      <c r="J21" s="104">
        <f t="shared" si="4"/>
        <v>833.63618643075995</v>
      </c>
      <c r="K21" s="104">
        <f t="shared" si="4"/>
        <v>905.00914759777697</v>
      </c>
      <c r="L21" s="104">
        <f t="shared" si="4"/>
        <v>976.38210876479411</v>
      </c>
      <c r="M21" s="104">
        <f t="shared" si="4"/>
        <v>1047.7550699318112</v>
      </c>
      <c r="N21" s="104">
        <f t="shared" si="4"/>
        <v>1119.1280310988284</v>
      </c>
      <c r="O21" s="104">
        <f t="shared" si="4"/>
        <v>1190.5009922658455</v>
      </c>
      <c r="P21" s="104">
        <f t="shared" si="4"/>
        <v>1261.8739534328627</v>
      </c>
      <c r="Q21" s="104">
        <f t="shared" si="4"/>
        <v>1333.2469145998796</v>
      </c>
      <c r="R21" s="104">
        <f t="shared" si="4"/>
        <v>1404.6198757668969</v>
      </c>
      <c r="S21" s="104">
        <f t="shared" si="4"/>
        <v>1475.9928369339141</v>
      </c>
      <c r="T21" s="104">
        <f t="shared" si="4"/>
        <v>1547.365798100931</v>
      </c>
      <c r="U21" s="104">
        <f t="shared" si="4"/>
        <v>1618.7387592679481</v>
      </c>
      <c r="V21" s="104">
        <f t="shared" si="4"/>
        <v>1690.1117204349653</v>
      </c>
      <c r="W21" s="104">
        <f t="shared" si="4"/>
        <v>1761.4846816019824</v>
      </c>
      <c r="X21" s="104">
        <f t="shared" si="4"/>
        <v>1832.8576427689995</v>
      </c>
      <c r="Y21" s="104">
        <f t="shared" si="4"/>
        <v>1904.2306039360165</v>
      </c>
      <c r="Z21" s="104">
        <f t="shared" si="4"/>
        <v>1975.6035651030338</v>
      </c>
      <c r="AA21" s="104">
        <f t="shared" si="4"/>
        <v>2118.3494874370681</v>
      </c>
      <c r="AB21" s="104">
        <f t="shared" si="4"/>
        <v>2261.0954097711024</v>
      </c>
      <c r="AC21" s="104">
        <f t="shared" si="4"/>
        <v>2403.8413321051362</v>
      </c>
      <c r="AD21" s="104">
        <f t="shared" si="4"/>
        <v>2546.5872544391705</v>
      </c>
      <c r="AE21" s="104">
        <f t="shared" si="4"/>
        <v>2689.3331767732052</v>
      </c>
      <c r="AF21" s="104">
        <f t="shared" si="4"/>
        <v>2832.079099107239</v>
      </c>
      <c r="AG21" s="104">
        <f t="shared" si="4"/>
        <v>2974.8250214412733</v>
      </c>
      <c r="AH21" s="104">
        <f t="shared" si="4"/>
        <v>3117.5709437753071</v>
      </c>
      <c r="AI21" s="104">
        <f t="shared" si="4"/>
        <v>3260.3168661093418</v>
      </c>
      <c r="AJ21" s="100">
        <f t="shared" si="4"/>
        <v>3403.0627884433761</v>
      </c>
    </row>
    <row r="22" spans="1:36" ht="22.25" customHeight="1">
      <c r="A22" s="10"/>
      <c r="B22" s="119"/>
      <c r="C22" s="96">
        <v>30</v>
      </c>
      <c r="D22" s="104">
        <f t="shared" ref="D22:AJ22" si="5">(D$16-$F103)*$I103*(($AG$6/50)^$J103)</f>
        <v>597.8997598416862</v>
      </c>
      <c r="E22" s="104">
        <f t="shared" si="5"/>
        <v>702.79445455075404</v>
      </c>
      <c r="F22" s="104">
        <f t="shared" si="5"/>
        <v>807.68914925982176</v>
      </c>
      <c r="G22" s="104">
        <f t="shared" si="5"/>
        <v>912.5838439688896</v>
      </c>
      <c r="H22" s="104">
        <f t="shared" si="5"/>
        <v>1017.4785386779573</v>
      </c>
      <c r="I22" s="104">
        <f t="shared" si="5"/>
        <v>1122.373233387025</v>
      </c>
      <c r="J22" s="104">
        <f t="shared" si="5"/>
        <v>1227.2679280960929</v>
      </c>
      <c r="K22" s="104">
        <f t="shared" si="5"/>
        <v>1332.1626228051607</v>
      </c>
      <c r="L22" s="104">
        <f t="shared" si="5"/>
        <v>1437.0573175142283</v>
      </c>
      <c r="M22" s="104">
        <f t="shared" si="5"/>
        <v>1541.9520122232962</v>
      </c>
      <c r="N22" s="104">
        <f t="shared" si="5"/>
        <v>1646.846706932364</v>
      </c>
      <c r="O22" s="104">
        <f t="shared" si="5"/>
        <v>1751.7414016414318</v>
      </c>
      <c r="P22" s="104">
        <f t="shared" si="5"/>
        <v>1856.6360963504994</v>
      </c>
      <c r="Q22" s="104">
        <f t="shared" si="5"/>
        <v>1961.5307910595673</v>
      </c>
      <c r="R22" s="104">
        <f t="shared" si="5"/>
        <v>2066.4254857686351</v>
      </c>
      <c r="S22" s="104">
        <f t="shared" si="5"/>
        <v>2171.3201804777027</v>
      </c>
      <c r="T22" s="104">
        <f t="shared" si="5"/>
        <v>2276.2148751867708</v>
      </c>
      <c r="U22" s="104">
        <f t="shared" si="5"/>
        <v>2381.1095698958384</v>
      </c>
      <c r="V22" s="104">
        <f t="shared" si="5"/>
        <v>2486.004264604906</v>
      </c>
      <c r="W22" s="104">
        <f t="shared" si="5"/>
        <v>2590.898959313974</v>
      </c>
      <c r="X22" s="104">
        <f t="shared" si="5"/>
        <v>2695.7936540230417</v>
      </c>
      <c r="Y22" s="104">
        <f t="shared" si="5"/>
        <v>2800.6883487321097</v>
      </c>
      <c r="Z22" s="104">
        <f t="shared" si="5"/>
        <v>2905.5830434411773</v>
      </c>
      <c r="AA22" s="104">
        <f t="shared" si="5"/>
        <v>3115.372432859313</v>
      </c>
      <c r="AB22" s="104">
        <f t="shared" si="5"/>
        <v>3325.1618222774482</v>
      </c>
      <c r="AC22" s="104">
        <f t="shared" si="5"/>
        <v>3534.9512116955834</v>
      </c>
      <c r="AD22" s="104">
        <f t="shared" si="5"/>
        <v>3744.7406011137191</v>
      </c>
      <c r="AE22" s="104">
        <f t="shared" si="5"/>
        <v>3954.5299905318548</v>
      </c>
      <c r="AF22" s="104">
        <f t="shared" si="5"/>
        <v>4164.3193799499904</v>
      </c>
      <c r="AG22" s="104">
        <f t="shared" si="5"/>
        <v>4374.1087693681266</v>
      </c>
      <c r="AH22" s="104">
        <f t="shared" si="5"/>
        <v>4583.8981587862618</v>
      </c>
      <c r="AI22" s="104">
        <f t="shared" si="5"/>
        <v>4793.687548204397</v>
      </c>
      <c r="AJ22" s="100">
        <f t="shared" si="5"/>
        <v>5003.4769376225331</v>
      </c>
    </row>
    <row r="23" spans="1:36" ht="22.25" customHeight="1">
      <c r="A23" s="10"/>
      <c r="B23" s="119"/>
      <c r="C23" s="96">
        <v>45</v>
      </c>
      <c r="D23" s="102">
        <f t="shared" ref="D23:AJ23" si="6">(D$16-$F104)*$I104*(($AG$6/50)^$J104)</f>
        <v>773.37665431617597</v>
      </c>
      <c r="E23" s="102">
        <f t="shared" si="6"/>
        <v>907.87694202333705</v>
      </c>
      <c r="F23" s="102">
        <f t="shared" si="6"/>
        <v>1042.3772297304981</v>
      </c>
      <c r="G23" s="102">
        <f t="shared" si="6"/>
        <v>1176.877517437659</v>
      </c>
      <c r="H23" s="102">
        <f t="shared" si="6"/>
        <v>1311.3778051448201</v>
      </c>
      <c r="I23" s="102">
        <f t="shared" si="6"/>
        <v>1445.8780928519811</v>
      </c>
      <c r="J23" s="102">
        <f t="shared" si="6"/>
        <v>1580.3783805591422</v>
      </c>
      <c r="K23" s="102">
        <f t="shared" si="6"/>
        <v>1714.8786682663031</v>
      </c>
      <c r="L23" s="102">
        <f t="shared" si="6"/>
        <v>1849.3789559734641</v>
      </c>
      <c r="M23" s="102">
        <f t="shared" si="6"/>
        <v>1983.8792436806252</v>
      </c>
      <c r="N23" s="102">
        <f t="shared" si="6"/>
        <v>2118.3795313877863</v>
      </c>
      <c r="O23" s="102">
        <f t="shared" si="6"/>
        <v>2252.8798190949474</v>
      </c>
      <c r="P23" s="102">
        <f t="shared" si="6"/>
        <v>2387.380106802108</v>
      </c>
      <c r="Q23" s="102">
        <f t="shared" si="6"/>
        <v>2521.8803945092695</v>
      </c>
      <c r="R23" s="102">
        <f t="shared" si="6"/>
        <v>2656.3806822164302</v>
      </c>
      <c r="S23" s="102">
        <f t="shared" si="6"/>
        <v>2790.8809699235917</v>
      </c>
      <c r="T23" s="102">
        <f t="shared" si="6"/>
        <v>2925.3812576307523</v>
      </c>
      <c r="U23" s="102">
        <f t="shared" si="6"/>
        <v>3059.8815453379134</v>
      </c>
      <c r="V23" s="102">
        <f t="shared" si="6"/>
        <v>3194.3818330450745</v>
      </c>
      <c r="W23" s="102">
        <f t="shared" si="6"/>
        <v>3328.8821207522356</v>
      </c>
      <c r="X23" s="102">
        <f t="shared" si="6"/>
        <v>3463.3824084593966</v>
      </c>
      <c r="Y23" s="102">
        <f t="shared" si="6"/>
        <v>3597.8826961665577</v>
      </c>
      <c r="Z23" s="102">
        <f t="shared" si="6"/>
        <v>3732.3829838737188</v>
      </c>
      <c r="AA23" s="102">
        <f t="shared" si="6"/>
        <v>4001.3835592880405</v>
      </c>
      <c r="AB23" s="102">
        <f t="shared" si="6"/>
        <v>4270.3841347023626</v>
      </c>
      <c r="AC23" s="102">
        <f t="shared" si="6"/>
        <v>4539.3847101166848</v>
      </c>
      <c r="AD23" s="102">
        <f t="shared" si="6"/>
        <v>4808.385285531007</v>
      </c>
      <c r="AE23" s="102">
        <f t="shared" si="6"/>
        <v>5077.3858609453282</v>
      </c>
      <c r="AF23" s="102">
        <f t="shared" si="6"/>
        <v>5346.3864363596513</v>
      </c>
      <c r="AG23" s="102">
        <f t="shared" si="6"/>
        <v>5615.3870117739725</v>
      </c>
      <c r="AH23" s="102">
        <f t="shared" si="6"/>
        <v>5884.3875871882956</v>
      </c>
      <c r="AI23" s="102">
        <f t="shared" si="6"/>
        <v>6153.3881626026168</v>
      </c>
      <c r="AJ23" s="98">
        <f t="shared" si="6"/>
        <v>6422.3887380169399</v>
      </c>
    </row>
    <row r="24" spans="1:36" ht="22.25" customHeight="1">
      <c r="A24" s="10"/>
      <c r="B24" s="125">
        <v>42</v>
      </c>
      <c r="C24" s="96">
        <v>9</v>
      </c>
      <c r="D24" s="103">
        <f t="shared" ref="D24:AJ24" si="7">(D$16-$F105)*$I105*(($AG$6/50)^$J105)</f>
        <v>308.03037752905925</v>
      </c>
      <c r="E24" s="103">
        <f t="shared" si="7"/>
        <v>361.60087796889559</v>
      </c>
      <c r="F24" s="103">
        <f t="shared" si="7"/>
        <v>415.17137840873193</v>
      </c>
      <c r="G24" s="103">
        <f t="shared" si="7"/>
        <v>468.74187884856838</v>
      </c>
      <c r="H24" s="103">
        <f t="shared" si="7"/>
        <v>522.31237928840471</v>
      </c>
      <c r="I24" s="103">
        <f t="shared" si="7"/>
        <v>575.88287972824116</v>
      </c>
      <c r="J24" s="103">
        <f t="shared" si="7"/>
        <v>629.4533801680775</v>
      </c>
      <c r="K24" s="103">
        <f t="shared" si="7"/>
        <v>683.02388060791384</v>
      </c>
      <c r="L24" s="103">
        <f t="shared" si="7"/>
        <v>736.59438104775018</v>
      </c>
      <c r="M24" s="103">
        <f t="shared" si="7"/>
        <v>790.16488148758674</v>
      </c>
      <c r="N24" s="103">
        <f t="shared" si="7"/>
        <v>843.73538192742308</v>
      </c>
      <c r="O24" s="103">
        <f t="shared" si="7"/>
        <v>897.30588236725941</v>
      </c>
      <c r="P24" s="103">
        <f t="shared" si="7"/>
        <v>950.87638280709575</v>
      </c>
      <c r="Q24" s="103">
        <f t="shared" si="7"/>
        <v>1004.4468832469322</v>
      </c>
      <c r="R24" s="103">
        <f t="shared" si="7"/>
        <v>1058.0173836867684</v>
      </c>
      <c r="S24" s="103">
        <f t="shared" si="7"/>
        <v>1111.5878841266049</v>
      </c>
      <c r="T24" s="103">
        <f t="shared" si="7"/>
        <v>1165.1583845664413</v>
      </c>
      <c r="U24" s="103">
        <f t="shared" si="7"/>
        <v>1218.7288850062778</v>
      </c>
      <c r="V24" s="103">
        <f t="shared" si="7"/>
        <v>1272.299385446114</v>
      </c>
      <c r="W24" s="103">
        <f t="shared" si="7"/>
        <v>1325.8698858859505</v>
      </c>
      <c r="X24" s="103">
        <f t="shared" si="7"/>
        <v>1379.4403863257869</v>
      </c>
      <c r="Y24" s="103">
        <f t="shared" si="7"/>
        <v>1433.0108867656234</v>
      </c>
      <c r="Z24" s="103">
        <f t="shared" si="7"/>
        <v>1486.5813872054596</v>
      </c>
      <c r="AA24" s="103">
        <f t="shared" si="7"/>
        <v>1593.7223880851325</v>
      </c>
      <c r="AB24" s="103">
        <f t="shared" si="7"/>
        <v>1700.8633889648052</v>
      </c>
      <c r="AC24" s="103">
        <f t="shared" si="7"/>
        <v>1808.0043898444778</v>
      </c>
      <c r="AD24" s="103">
        <f t="shared" si="7"/>
        <v>1915.1453907241507</v>
      </c>
      <c r="AE24" s="103">
        <f t="shared" si="7"/>
        <v>2022.2863916038234</v>
      </c>
      <c r="AF24" s="103">
        <f t="shared" si="7"/>
        <v>2129.4273924834965</v>
      </c>
      <c r="AG24" s="103">
        <f t="shared" si="7"/>
        <v>2236.568393363169</v>
      </c>
      <c r="AH24" s="103">
        <f t="shared" si="7"/>
        <v>2343.7093942428419</v>
      </c>
      <c r="AI24" s="103">
        <f t="shared" si="7"/>
        <v>2450.8503951225148</v>
      </c>
      <c r="AJ24" s="99">
        <f t="shared" si="7"/>
        <v>2557.9913960021872</v>
      </c>
    </row>
    <row r="25" spans="1:36" ht="22.25" customHeight="1">
      <c r="A25" s="10"/>
      <c r="B25" s="125"/>
      <c r="C25" s="96">
        <v>11</v>
      </c>
      <c r="D25" s="104">
        <f t="shared" ref="D25:AJ25" si="8">(D$16-$F106)*$I106*(($AG$6/50)^$J106)</f>
        <v>373.48834565141823</v>
      </c>
      <c r="E25" s="104">
        <f t="shared" si="8"/>
        <v>439.0126168183337</v>
      </c>
      <c r="F25" s="104">
        <f t="shared" si="8"/>
        <v>504.53688798524917</v>
      </c>
      <c r="G25" s="104">
        <f t="shared" si="8"/>
        <v>570.06115915216458</v>
      </c>
      <c r="H25" s="104">
        <f t="shared" si="8"/>
        <v>635.58543031908016</v>
      </c>
      <c r="I25" s="104">
        <f t="shared" si="8"/>
        <v>701.10970148599563</v>
      </c>
      <c r="J25" s="104">
        <f t="shared" si="8"/>
        <v>766.6339726529111</v>
      </c>
      <c r="K25" s="104">
        <f t="shared" si="8"/>
        <v>832.15824381982657</v>
      </c>
      <c r="L25" s="104">
        <f t="shared" si="8"/>
        <v>897.68251498674204</v>
      </c>
      <c r="M25" s="104">
        <f t="shared" si="8"/>
        <v>963.2067861536575</v>
      </c>
      <c r="N25" s="104">
        <f t="shared" si="8"/>
        <v>1028.731057320573</v>
      </c>
      <c r="O25" s="104">
        <f t="shared" si="8"/>
        <v>1094.2553284874882</v>
      </c>
      <c r="P25" s="104">
        <f t="shared" si="8"/>
        <v>1159.7795996544039</v>
      </c>
      <c r="Q25" s="104">
        <f t="shared" si="8"/>
        <v>1225.3038708213194</v>
      </c>
      <c r="R25" s="104">
        <f t="shared" si="8"/>
        <v>1290.8281419882348</v>
      </c>
      <c r="S25" s="104">
        <f t="shared" si="8"/>
        <v>1356.3524131551503</v>
      </c>
      <c r="T25" s="104">
        <f t="shared" si="8"/>
        <v>1421.8766843220658</v>
      </c>
      <c r="U25" s="104">
        <f t="shared" si="8"/>
        <v>1487.4009554889813</v>
      </c>
      <c r="V25" s="104">
        <f t="shared" si="8"/>
        <v>1552.9252266558967</v>
      </c>
      <c r="W25" s="104">
        <f t="shared" si="8"/>
        <v>1618.4494978228122</v>
      </c>
      <c r="X25" s="104">
        <f t="shared" si="8"/>
        <v>1683.9737689897277</v>
      </c>
      <c r="Y25" s="104">
        <f t="shared" si="8"/>
        <v>1749.4980401566431</v>
      </c>
      <c r="Z25" s="104">
        <f t="shared" si="8"/>
        <v>1815.0223113235586</v>
      </c>
      <c r="AA25" s="104">
        <f t="shared" si="8"/>
        <v>1946.0708536573895</v>
      </c>
      <c r="AB25" s="104">
        <f t="shared" si="8"/>
        <v>2077.1193959912207</v>
      </c>
      <c r="AC25" s="104">
        <f t="shared" si="8"/>
        <v>2208.1679383250516</v>
      </c>
      <c r="AD25" s="104">
        <f t="shared" si="8"/>
        <v>2339.2164806588821</v>
      </c>
      <c r="AE25" s="104">
        <f t="shared" si="8"/>
        <v>2470.2650229927135</v>
      </c>
      <c r="AF25" s="104">
        <f t="shared" si="8"/>
        <v>2601.313565326544</v>
      </c>
      <c r="AG25" s="104">
        <f t="shared" si="8"/>
        <v>2732.3621076603754</v>
      </c>
      <c r="AH25" s="104">
        <f t="shared" si="8"/>
        <v>2863.4106499942059</v>
      </c>
      <c r="AI25" s="104">
        <f t="shared" si="8"/>
        <v>2994.4591923280373</v>
      </c>
      <c r="AJ25" s="100">
        <f t="shared" si="8"/>
        <v>3125.5077346618682</v>
      </c>
    </row>
    <row r="26" spans="1:36" ht="22.25" customHeight="1">
      <c r="A26" s="10"/>
      <c r="B26" s="125"/>
      <c r="C26" s="96">
        <v>15</v>
      </c>
      <c r="D26" s="104">
        <f t="shared" ref="D26:AJ26" si="9">(D$16-$F107)*$I107*(($AG$6/50)^$J107)</f>
        <v>527.10432424973499</v>
      </c>
      <c r="E26" s="104">
        <f t="shared" si="9"/>
        <v>619.90438133595592</v>
      </c>
      <c r="F26" s="104">
        <f t="shared" si="9"/>
        <v>712.70443842217696</v>
      </c>
      <c r="G26" s="104">
        <f t="shared" si="9"/>
        <v>805.50449550839789</v>
      </c>
      <c r="H26" s="104">
        <f t="shared" si="9"/>
        <v>898.30455259461883</v>
      </c>
      <c r="I26" s="104">
        <f t="shared" si="9"/>
        <v>991.10460968083976</v>
      </c>
      <c r="J26" s="104">
        <f t="shared" si="9"/>
        <v>1083.9046667670607</v>
      </c>
      <c r="K26" s="104">
        <f t="shared" si="9"/>
        <v>1176.7047238532818</v>
      </c>
      <c r="L26" s="104">
        <f t="shared" si="9"/>
        <v>1269.5047809395026</v>
      </c>
      <c r="M26" s="104">
        <f t="shared" si="9"/>
        <v>1362.3048380257235</v>
      </c>
      <c r="N26" s="104">
        <f t="shared" si="9"/>
        <v>1455.1048951119444</v>
      </c>
      <c r="O26" s="104">
        <f t="shared" si="9"/>
        <v>1547.9049521981653</v>
      </c>
      <c r="P26" s="104">
        <f t="shared" si="9"/>
        <v>1640.7050092843863</v>
      </c>
      <c r="Q26" s="104">
        <f t="shared" si="9"/>
        <v>1733.5050663706072</v>
      </c>
      <c r="R26" s="104">
        <f t="shared" si="9"/>
        <v>1826.3051234568284</v>
      </c>
      <c r="S26" s="104">
        <f t="shared" si="9"/>
        <v>1919.1051805430491</v>
      </c>
      <c r="T26" s="104">
        <f t="shared" si="9"/>
        <v>2011.90523762927</v>
      </c>
      <c r="U26" s="104">
        <f t="shared" si="9"/>
        <v>2104.7052947154912</v>
      </c>
      <c r="V26" s="104">
        <f t="shared" si="9"/>
        <v>2197.5053518017121</v>
      </c>
      <c r="W26" s="104">
        <f t="shared" si="9"/>
        <v>2290.305408887933</v>
      </c>
      <c r="X26" s="104">
        <f t="shared" si="9"/>
        <v>2383.105465974154</v>
      </c>
      <c r="Y26" s="104">
        <f t="shared" si="9"/>
        <v>2475.9055230603749</v>
      </c>
      <c r="Z26" s="104">
        <f t="shared" si="9"/>
        <v>2568.7055801465958</v>
      </c>
      <c r="AA26" s="104">
        <f t="shared" si="9"/>
        <v>2754.3056943190377</v>
      </c>
      <c r="AB26" s="104">
        <f t="shared" si="9"/>
        <v>2939.9058084914795</v>
      </c>
      <c r="AC26" s="104">
        <f t="shared" si="9"/>
        <v>3125.505922663921</v>
      </c>
      <c r="AD26" s="104">
        <f t="shared" si="9"/>
        <v>3311.1060368363633</v>
      </c>
      <c r="AE26" s="104">
        <f t="shared" si="9"/>
        <v>3496.7061510088051</v>
      </c>
      <c r="AF26" s="104">
        <f t="shared" si="9"/>
        <v>3682.306265181247</v>
      </c>
      <c r="AG26" s="104">
        <f t="shared" si="9"/>
        <v>3867.9063793536889</v>
      </c>
      <c r="AH26" s="104">
        <f t="shared" si="9"/>
        <v>4053.5064935261307</v>
      </c>
      <c r="AI26" s="104">
        <f t="shared" si="9"/>
        <v>4239.1066076985726</v>
      </c>
      <c r="AJ26" s="100">
        <f t="shared" si="9"/>
        <v>4424.7067218710145</v>
      </c>
    </row>
    <row r="27" spans="1:36" ht="22.25" customHeight="1">
      <c r="A27" s="10"/>
      <c r="B27" s="125"/>
      <c r="C27" s="96">
        <v>30</v>
      </c>
      <c r="D27" s="104">
        <f t="shared" ref="D27:AJ27" si="10">(D$16-$F108)*$I108*(($AG$6/50)^$J108)</f>
        <v>779.0142972591949</v>
      </c>
      <c r="E27" s="104">
        <f t="shared" si="10"/>
        <v>915.68347221694842</v>
      </c>
      <c r="F27" s="104">
        <f t="shared" si="10"/>
        <v>1052.3526471747018</v>
      </c>
      <c r="G27" s="104">
        <f t="shared" si="10"/>
        <v>1189.0218221324553</v>
      </c>
      <c r="H27" s="104">
        <f t="shared" si="10"/>
        <v>1325.6909970902091</v>
      </c>
      <c r="I27" s="104">
        <f t="shared" si="10"/>
        <v>1462.3601720479624</v>
      </c>
      <c r="J27" s="104">
        <f t="shared" si="10"/>
        <v>1599.0293470057159</v>
      </c>
      <c r="K27" s="104">
        <f t="shared" si="10"/>
        <v>1735.6985219634694</v>
      </c>
      <c r="L27" s="104">
        <f t="shared" si="10"/>
        <v>1872.3676969212227</v>
      </c>
      <c r="M27" s="104">
        <f t="shared" si="10"/>
        <v>2009.0368718789764</v>
      </c>
      <c r="N27" s="104">
        <f t="shared" si="10"/>
        <v>2145.7060468367299</v>
      </c>
      <c r="O27" s="104">
        <f t="shared" si="10"/>
        <v>2282.3752217944834</v>
      </c>
      <c r="P27" s="104">
        <f t="shared" si="10"/>
        <v>2419.0443967522369</v>
      </c>
      <c r="Q27" s="104">
        <f t="shared" si="10"/>
        <v>2555.7135717099904</v>
      </c>
      <c r="R27" s="104">
        <f t="shared" si="10"/>
        <v>2692.382746667744</v>
      </c>
      <c r="S27" s="104">
        <f t="shared" si="10"/>
        <v>2829.051921625497</v>
      </c>
      <c r="T27" s="104">
        <f t="shared" si="10"/>
        <v>2965.721096583251</v>
      </c>
      <c r="U27" s="104">
        <f t="shared" si="10"/>
        <v>3102.390271541004</v>
      </c>
      <c r="V27" s="104">
        <f t="shared" si="10"/>
        <v>3239.0594464987576</v>
      </c>
      <c r="W27" s="104">
        <f t="shared" si="10"/>
        <v>3375.7286214565115</v>
      </c>
      <c r="X27" s="104">
        <f t="shared" si="10"/>
        <v>3512.3977964142646</v>
      </c>
      <c r="Y27" s="104">
        <f t="shared" si="10"/>
        <v>3649.0669713720185</v>
      </c>
      <c r="Z27" s="104">
        <f t="shared" si="10"/>
        <v>3785.7361463297716</v>
      </c>
      <c r="AA27" s="104">
        <f t="shared" si="10"/>
        <v>4059.0744962452791</v>
      </c>
      <c r="AB27" s="104">
        <f t="shared" si="10"/>
        <v>4332.4128461607852</v>
      </c>
      <c r="AC27" s="104">
        <f t="shared" si="10"/>
        <v>4605.7511960762931</v>
      </c>
      <c r="AD27" s="104">
        <f t="shared" si="10"/>
        <v>4879.0895459918002</v>
      </c>
      <c r="AE27" s="104">
        <f t="shared" si="10"/>
        <v>5152.4278959073063</v>
      </c>
      <c r="AF27" s="104">
        <f t="shared" si="10"/>
        <v>5425.7662458228142</v>
      </c>
      <c r="AG27" s="104">
        <f t="shared" si="10"/>
        <v>5699.1045957383203</v>
      </c>
      <c r="AH27" s="104">
        <f t="shared" si="10"/>
        <v>5972.4429456538273</v>
      </c>
      <c r="AI27" s="104">
        <f t="shared" si="10"/>
        <v>6245.7812955693353</v>
      </c>
      <c r="AJ27" s="100">
        <f t="shared" si="10"/>
        <v>6519.1196454848414</v>
      </c>
    </row>
    <row r="28" spans="1:36" ht="22.25" customHeight="1">
      <c r="A28" s="10"/>
      <c r="B28" s="125"/>
      <c r="C28" s="96">
        <v>45</v>
      </c>
      <c r="D28" s="102">
        <f t="shared" ref="D28:AJ28" si="11">(D$16-$F109)*$I109*(($AG$6/50)^$J109)</f>
        <v>925.42396714963036</v>
      </c>
      <c r="E28" s="102">
        <f t="shared" si="11"/>
        <v>1087.7790491057058</v>
      </c>
      <c r="F28" s="102">
        <f t="shared" si="11"/>
        <v>1250.1341310617811</v>
      </c>
      <c r="G28" s="102">
        <f t="shared" si="11"/>
        <v>1412.4892130178566</v>
      </c>
      <c r="H28" s="102">
        <f t="shared" si="11"/>
        <v>1574.8442949739322</v>
      </c>
      <c r="I28" s="102">
        <f t="shared" si="11"/>
        <v>1737.1993769300077</v>
      </c>
      <c r="J28" s="102">
        <f t="shared" si="11"/>
        <v>1899.5544588860832</v>
      </c>
      <c r="K28" s="102">
        <f t="shared" si="11"/>
        <v>2061.909540842159</v>
      </c>
      <c r="L28" s="102">
        <f t="shared" si="11"/>
        <v>2224.2646227982341</v>
      </c>
      <c r="M28" s="102">
        <f t="shared" si="11"/>
        <v>2386.6197047543096</v>
      </c>
      <c r="N28" s="102">
        <f t="shared" si="11"/>
        <v>2548.9747867103852</v>
      </c>
      <c r="O28" s="102">
        <f t="shared" si="11"/>
        <v>2711.3298686664607</v>
      </c>
      <c r="P28" s="102">
        <f t="shared" si="11"/>
        <v>2873.6849506225362</v>
      </c>
      <c r="Q28" s="102">
        <f t="shared" si="11"/>
        <v>3036.0400325786118</v>
      </c>
      <c r="R28" s="102">
        <f t="shared" si="11"/>
        <v>3198.3951145346873</v>
      </c>
      <c r="S28" s="102">
        <f t="shared" si="11"/>
        <v>3360.7501964907628</v>
      </c>
      <c r="T28" s="102">
        <f t="shared" si="11"/>
        <v>3523.1052784468384</v>
      </c>
      <c r="U28" s="102">
        <f t="shared" si="11"/>
        <v>3685.4603604029135</v>
      </c>
      <c r="V28" s="102">
        <f t="shared" si="11"/>
        <v>3847.815442358989</v>
      </c>
      <c r="W28" s="102">
        <f t="shared" si="11"/>
        <v>4010.1705243150645</v>
      </c>
      <c r="X28" s="102">
        <f t="shared" si="11"/>
        <v>4172.5256062711396</v>
      </c>
      <c r="Y28" s="102">
        <f t="shared" si="11"/>
        <v>4334.8806882272156</v>
      </c>
      <c r="Z28" s="102">
        <f t="shared" si="11"/>
        <v>4497.2357701832907</v>
      </c>
      <c r="AA28" s="102">
        <f t="shared" si="11"/>
        <v>4821.9459340954418</v>
      </c>
      <c r="AB28" s="102">
        <f t="shared" si="11"/>
        <v>5146.6560980075928</v>
      </c>
      <c r="AC28" s="102">
        <f t="shared" si="11"/>
        <v>5471.3662619197439</v>
      </c>
      <c r="AD28" s="102">
        <f t="shared" si="11"/>
        <v>5796.076425831895</v>
      </c>
      <c r="AE28" s="102">
        <f t="shared" si="11"/>
        <v>6120.7865897440461</v>
      </c>
      <c r="AF28" s="102">
        <f t="shared" si="11"/>
        <v>6445.4967536561962</v>
      </c>
      <c r="AG28" s="102">
        <f t="shared" si="11"/>
        <v>6770.2069175683473</v>
      </c>
      <c r="AH28" s="102">
        <f t="shared" si="11"/>
        <v>7094.9170814804984</v>
      </c>
      <c r="AI28" s="102">
        <f t="shared" si="11"/>
        <v>7419.6272453926495</v>
      </c>
      <c r="AJ28" s="98">
        <f t="shared" si="11"/>
        <v>7744.3374093048005</v>
      </c>
    </row>
    <row r="29" spans="1:36" ht="38.4" customHeight="1">
      <c r="A29" s="10"/>
      <c r="B29" s="85" t="s">
        <v>29</v>
      </c>
      <c r="C29" s="10"/>
      <c r="D29" s="10"/>
      <c r="E29" s="10"/>
      <c r="F29" s="10"/>
      <c r="G29" s="10"/>
      <c r="H29" s="10"/>
      <c r="I29" s="10"/>
      <c r="AA29" s="10"/>
      <c r="AB29" s="10"/>
      <c r="AC29" s="10"/>
      <c r="AD29" s="10"/>
      <c r="AE29" s="10"/>
      <c r="AF29" s="10"/>
      <c r="AG29" s="10"/>
      <c r="AH29" s="10"/>
      <c r="AI29" s="10"/>
      <c r="AJ29" s="10"/>
    </row>
    <row r="30" spans="1:36" ht="22.25" customHeight="1">
      <c r="A30" s="10"/>
      <c r="B30" s="10"/>
      <c r="C30" s="10"/>
      <c r="D30" s="10"/>
      <c r="E30" s="10"/>
      <c r="F30" s="10"/>
      <c r="G30" s="10"/>
      <c r="H30" s="10"/>
      <c r="I30" s="10"/>
      <c r="AB30" s="10"/>
      <c r="AC30" s="10"/>
      <c r="AD30" s="10"/>
      <c r="AE30" s="10"/>
      <c r="AF30" s="10"/>
      <c r="AG30" s="10"/>
      <c r="AH30" s="10"/>
      <c r="AI30" s="10"/>
      <c r="AJ30" s="10"/>
    </row>
    <row r="31" spans="1:36" ht="22.25" customHeight="1">
      <c r="A31" s="10"/>
      <c r="B31" s="10"/>
      <c r="C31" s="10"/>
      <c r="D31" s="10"/>
      <c r="E31" s="10"/>
      <c r="F31" s="10"/>
      <c r="G31" s="10"/>
      <c r="H31" s="10"/>
      <c r="I31" s="10"/>
      <c r="AB31" s="10"/>
      <c r="AC31" s="10"/>
      <c r="AD31" s="10"/>
      <c r="AE31" s="10"/>
      <c r="AF31" s="10"/>
      <c r="AG31" s="10"/>
      <c r="AH31" s="10"/>
      <c r="AI31" s="10"/>
      <c r="AJ31" s="10"/>
    </row>
    <row r="32" spans="1:36" ht="22.25" customHeight="1">
      <c r="A32" s="10"/>
      <c r="B32" s="10"/>
      <c r="C32" s="10"/>
      <c r="D32" s="10"/>
      <c r="E32" s="10"/>
      <c r="F32" s="10"/>
      <c r="G32" s="10"/>
      <c r="H32" s="10"/>
      <c r="I32" s="10"/>
      <c r="AB32" s="10"/>
      <c r="AC32" s="10"/>
      <c r="AD32" s="10"/>
      <c r="AE32" s="10"/>
      <c r="AF32" s="10"/>
      <c r="AG32" s="10"/>
      <c r="AH32" s="10"/>
      <c r="AI32" s="10"/>
      <c r="AJ32" s="10"/>
    </row>
    <row r="33" spans="1:36" ht="22.25" customHeight="1">
      <c r="A33" s="10"/>
      <c r="B33" s="10"/>
      <c r="C33" s="10"/>
      <c r="D33" s="10"/>
      <c r="E33" s="10"/>
      <c r="F33" s="10"/>
      <c r="G33" s="10"/>
      <c r="H33" s="10"/>
      <c r="I33" s="10"/>
      <c r="AB33" s="10"/>
      <c r="AC33" s="10"/>
      <c r="AD33" s="10"/>
      <c r="AE33" s="10"/>
      <c r="AF33" s="10"/>
      <c r="AG33" s="10"/>
      <c r="AH33" s="10"/>
      <c r="AI33" s="10"/>
      <c r="AJ33" s="10"/>
    </row>
    <row r="34" spans="1:36" ht="22.25" customHeight="1">
      <c r="A34" s="10"/>
      <c r="B34" s="10"/>
      <c r="C34" s="10"/>
      <c r="D34" s="10"/>
      <c r="E34" s="10"/>
      <c r="F34" s="10"/>
      <c r="G34" s="10"/>
      <c r="H34" s="10"/>
      <c r="I34" s="10"/>
      <c r="AB34" s="10"/>
      <c r="AC34" s="10"/>
      <c r="AD34" s="10"/>
      <c r="AE34" s="10"/>
      <c r="AF34" s="10"/>
      <c r="AG34" s="10"/>
      <c r="AH34" s="10"/>
      <c r="AI34" s="10"/>
      <c r="AJ34" s="10"/>
    </row>
    <row r="35" spans="1:36" ht="22.25" customHeight="1">
      <c r="A35" s="10"/>
      <c r="B35" s="10"/>
      <c r="C35" s="10"/>
      <c r="D35" s="10"/>
      <c r="E35" s="10"/>
      <c r="F35" s="10"/>
      <c r="G35" s="10"/>
      <c r="H35" s="10"/>
      <c r="I35" s="10"/>
      <c r="AB35" s="10"/>
      <c r="AC35" s="10"/>
      <c r="AD35" s="10"/>
      <c r="AE35" s="10"/>
      <c r="AF35" s="10"/>
      <c r="AG35" s="10"/>
      <c r="AH35" s="10"/>
      <c r="AI35" s="10"/>
      <c r="AJ35" s="10"/>
    </row>
    <row r="36" spans="1:36" ht="22.25" customHeight="1">
      <c r="A36" s="10"/>
      <c r="B36" s="10"/>
      <c r="C36" s="10"/>
      <c r="D36" s="10"/>
      <c r="E36" s="10"/>
      <c r="F36" s="10"/>
      <c r="G36" s="10"/>
      <c r="H36" s="10"/>
      <c r="I36" s="10"/>
      <c r="AB36" s="10"/>
      <c r="AC36" s="10"/>
      <c r="AD36" s="10"/>
      <c r="AE36" s="10"/>
      <c r="AF36" s="10"/>
      <c r="AG36" s="10"/>
      <c r="AH36" s="10"/>
      <c r="AI36" s="10"/>
      <c r="AJ36" s="10"/>
    </row>
    <row r="37" spans="1:36" ht="22.25" customHeight="1">
      <c r="A37" s="10"/>
      <c r="B37" s="10"/>
      <c r="C37" s="10"/>
      <c r="D37" s="10"/>
      <c r="E37" s="10"/>
      <c r="F37" s="10"/>
      <c r="G37" s="10"/>
      <c r="H37" s="10"/>
      <c r="I37" s="10"/>
      <c r="AB37" s="10"/>
      <c r="AC37" s="10"/>
      <c r="AD37" s="10"/>
      <c r="AE37" s="10"/>
      <c r="AF37" s="10"/>
      <c r="AG37" s="10"/>
      <c r="AH37" s="10"/>
      <c r="AI37" s="10"/>
      <c r="AJ37" s="10"/>
    </row>
    <row r="38" spans="1:36" ht="22.25" customHeight="1">
      <c r="A38" s="10"/>
      <c r="B38" s="10"/>
      <c r="C38" s="10"/>
      <c r="D38" s="10"/>
      <c r="E38" s="10"/>
      <c r="F38" s="10"/>
      <c r="G38" s="10"/>
      <c r="H38" s="10"/>
      <c r="I38" s="10"/>
      <c r="AB38" s="10"/>
      <c r="AC38" s="10"/>
      <c r="AD38" s="10"/>
      <c r="AE38" s="10"/>
      <c r="AF38" s="10"/>
      <c r="AG38" s="10"/>
      <c r="AH38" s="10"/>
      <c r="AI38" s="10"/>
      <c r="AJ38" s="10"/>
    </row>
    <row r="39" spans="1:36" ht="22.25" customHeight="1">
      <c r="A39" s="10"/>
      <c r="B39" s="10"/>
      <c r="C39" s="10"/>
      <c r="D39" s="10"/>
      <c r="E39" s="10"/>
      <c r="F39" s="10"/>
      <c r="G39" s="10"/>
      <c r="H39" s="10"/>
      <c r="I39" s="10"/>
      <c r="AB39" s="10"/>
      <c r="AC39" s="10"/>
      <c r="AD39" s="10"/>
      <c r="AE39" s="10"/>
      <c r="AF39" s="10"/>
      <c r="AG39" s="10"/>
      <c r="AH39" s="10"/>
      <c r="AI39" s="10"/>
      <c r="AJ39" s="10"/>
    </row>
    <row r="40" spans="1:36" ht="22.25" customHeight="1">
      <c r="A40" s="10"/>
      <c r="B40" s="10"/>
      <c r="C40" s="10"/>
      <c r="D40" s="10"/>
      <c r="E40" s="10"/>
      <c r="F40" s="10"/>
      <c r="G40" s="10"/>
      <c r="H40" s="10"/>
      <c r="I40" s="10"/>
      <c r="AB40" s="10"/>
      <c r="AC40" s="10"/>
      <c r="AD40" s="10"/>
      <c r="AE40" s="10"/>
      <c r="AF40" s="10"/>
      <c r="AG40" s="10"/>
      <c r="AH40" s="10"/>
      <c r="AI40" s="10"/>
      <c r="AJ40" s="10"/>
    </row>
    <row r="41" spans="1:36" ht="22.25" customHeight="1">
      <c r="A41" s="10"/>
      <c r="B41" s="10"/>
      <c r="C41" s="10"/>
      <c r="D41" s="10"/>
      <c r="E41" s="10"/>
      <c r="F41" s="10"/>
      <c r="G41" s="10"/>
      <c r="H41" s="10"/>
      <c r="I41" s="10"/>
      <c r="AB41" s="10"/>
      <c r="AC41" s="10"/>
      <c r="AD41" s="10"/>
      <c r="AE41" s="10"/>
      <c r="AF41" s="10"/>
      <c r="AG41" s="10"/>
      <c r="AH41" s="10"/>
      <c r="AI41" s="10"/>
      <c r="AJ41" s="10"/>
    </row>
    <row r="42" spans="1:36" ht="22.25" customHeight="1">
      <c r="A42" s="10"/>
      <c r="B42" s="10"/>
      <c r="C42" s="10"/>
      <c r="D42" s="10"/>
      <c r="E42" s="10"/>
      <c r="F42" s="10"/>
      <c r="G42" s="10"/>
      <c r="H42" s="10"/>
      <c r="I42" s="10"/>
      <c r="AB42" s="10"/>
      <c r="AC42" s="10"/>
      <c r="AD42" s="10"/>
      <c r="AE42" s="10"/>
      <c r="AF42" s="10"/>
      <c r="AG42" s="10"/>
      <c r="AH42" s="10"/>
      <c r="AI42" s="10"/>
      <c r="AJ42" s="10"/>
    </row>
    <row r="43" spans="1:36" ht="22.25" customHeight="1">
      <c r="A43" s="10"/>
      <c r="B43" s="10"/>
      <c r="C43" s="10"/>
      <c r="D43" s="10"/>
      <c r="E43" s="10"/>
      <c r="F43" s="10"/>
      <c r="G43" s="10"/>
      <c r="H43" s="10"/>
      <c r="I43" s="10"/>
      <c r="AB43" s="10"/>
      <c r="AC43" s="10"/>
      <c r="AD43" s="10"/>
      <c r="AE43" s="10"/>
      <c r="AF43" s="10"/>
      <c r="AG43" s="10"/>
      <c r="AH43" s="10"/>
      <c r="AI43" s="10"/>
      <c r="AJ43" s="10"/>
    </row>
    <row r="44" spans="1:36" ht="22.25" customHeight="1">
      <c r="A44" s="10"/>
      <c r="B44" s="10"/>
      <c r="C44" s="10"/>
      <c r="D44" s="10"/>
      <c r="E44" s="10"/>
      <c r="F44" s="10"/>
      <c r="G44" s="10"/>
      <c r="H44" s="10"/>
      <c r="I44" s="10"/>
      <c r="AB44" s="10"/>
      <c r="AC44" s="10"/>
      <c r="AD44" s="10"/>
      <c r="AE44" s="10"/>
      <c r="AF44" s="10"/>
      <c r="AG44" s="10"/>
      <c r="AH44" s="10"/>
      <c r="AI44" s="10"/>
      <c r="AJ44" s="10"/>
    </row>
    <row r="45" spans="1:36" ht="22.25" customHeight="1">
      <c r="A45" s="10"/>
      <c r="B45" s="10"/>
      <c r="C45" s="10"/>
      <c r="D45" s="10"/>
      <c r="E45" s="10"/>
      <c r="F45" s="10"/>
      <c r="G45" s="10"/>
      <c r="H45" s="10"/>
      <c r="I45" s="10"/>
      <c r="AB45" s="10"/>
      <c r="AC45" s="10"/>
      <c r="AD45" s="10"/>
      <c r="AE45" s="10"/>
      <c r="AF45" s="10"/>
      <c r="AG45" s="10"/>
      <c r="AH45" s="10"/>
      <c r="AI45" s="10"/>
      <c r="AJ45" s="10"/>
    </row>
    <row r="46" spans="1:36" ht="22.25" customHeight="1">
      <c r="A46" s="10"/>
      <c r="B46" s="10"/>
      <c r="C46" s="10"/>
      <c r="D46" s="10"/>
      <c r="E46" s="10"/>
      <c r="F46" s="10"/>
      <c r="G46" s="10"/>
      <c r="H46" s="10"/>
      <c r="I46" s="10"/>
      <c r="AB46" s="10"/>
      <c r="AC46" s="10"/>
      <c r="AD46" s="10"/>
      <c r="AE46" s="10"/>
      <c r="AF46" s="10"/>
      <c r="AG46" s="10"/>
      <c r="AH46" s="10"/>
      <c r="AI46" s="10"/>
      <c r="AJ46" s="10"/>
    </row>
    <row r="47" spans="1:36" ht="22.25" customHeight="1">
      <c r="A47" s="10"/>
      <c r="B47" s="10"/>
      <c r="C47" s="10"/>
      <c r="D47" s="10"/>
      <c r="E47" s="10"/>
      <c r="F47" s="10"/>
      <c r="G47" s="10"/>
      <c r="H47" s="10"/>
      <c r="I47" s="10"/>
      <c r="AB47" s="10"/>
      <c r="AC47" s="10"/>
      <c r="AD47" s="10"/>
      <c r="AE47" s="10"/>
      <c r="AF47" s="10"/>
      <c r="AG47" s="10"/>
      <c r="AH47" s="10"/>
      <c r="AI47" s="10"/>
      <c r="AJ47" s="10"/>
    </row>
    <row r="48" spans="1:36" ht="22.25" customHeight="1">
      <c r="A48" s="10"/>
      <c r="B48" s="10"/>
      <c r="C48" s="10"/>
      <c r="D48" s="10"/>
      <c r="E48" s="10"/>
      <c r="F48" s="10"/>
      <c r="G48" s="10"/>
      <c r="H48" s="10"/>
      <c r="I48" s="10"/>
      <c r="J48" s="10"/>
      <c r="K48" s="10"/>
      <c r="L48" s="10"/>
      <c r="M48" s="10"/>
      <c r="AB48" s="10"/>
      <c r="AC48" s="10"/>
      <c r="AD48" s="10"/>
      <c r="AE48" s="10"/>
      <c r="AF48" s="10"/>
      <c r="AG48" s="10"/>
      <c r="AH48" s="10"/>
      <c r="AI48" s="10"/>
      <c r="AJ48" s="10"/>
    </row>
    <row r="49" spans="1:36" ht="22.2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row>
    <row r="50" spans="1:36" ht="22.2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row>
    <row r="51" spans="1:36" ht="22.2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row>
    <row r="52" spans="1:36" ht="22.2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row>
    <row r="53" spans="1:36" ht="22.2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row>
    <row r="54" spans="1:36" ht="22.2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row>
    <row r="55" spans="1:36" ht="22.2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row>
    <row r="56" spans="1:36" ht="22.2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row>
    <row r="57" spans="1:36" ht="22.2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row>
    <row r="58" spans="1:36" ht="22.2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row>
    <row r="59" spans="1:36" ht="22.2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row>
    <row r="60" spans="1:36" ht="22.2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row>
    <row r="61" spans="1:36" ht="22.25" hidden="1"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row>
    <row r="62" spans="1:36" ht="35" hidden="1">
      <c r="A62" s="17"/>
      <c r="B62" s="83" t="s">
        <v>15</v>
      </c>
      <c r="C62" s="18"/>
      <c r="E62" s="19"/>
      <c r="G62" s="19"/>
      <c r="AJ62" s="20">
        <v>42809</v>
      </c>
    </row>
    <row r="63" spans="1:36" ht="22.25" hidden="1" customHeight="1">
      <c r="A63" s="21"/>
      <c r="B63" s="108" t="s">
        <v>0</v>
      </c>
      <c r="C63" s="109" t="s">
        <v>1</v>
      </c>
      <c r="D63" s="106" t="s">
        <v>2</v>
      </c>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row>
    <row r="64" spans="1:36" ht="22.25" hidden="1" customHeight="1">
      <c r="A64" s="21"/>
      <c r="B64" s="108"/>
      <c r="C64" s="110"/>
      <c r="D64" s="11">
        <v>80</v>
      </c>
      <c r="E64" s="11">
        <v>90</v>
      </c>
      <c r="F64" s="11">
        <v>100</v>
      </c>
      <c r="G64" s="11">
        <v>110</v>
      </c>
      <c r="H64" s="11">
        <v>120</v>
      </c>
      <c r="I64" s="11">
        <v>130</v>
      </c>
      <c r="J64" s="11">
        <v>140</v>
      </c>
      <c r="K64" s="11">
        <v>150</v>
      </c>
      <c r="L64" s="11">
        <v>160</v>
      </c>
      <c r="M64" s="11">
        <v>170</v>
      </c>
      <c r="N64" s="11">
        <v>180</v>
      </c>
      <c r="O64" s="11">
        <v>190</v>
      </c>
      <c r="P64" s="11">
        <v>200</v>
      </c>
      <c r="Q64" s="11">
        <v>210</v>
      </c>
      <c r="R64" s="11">
        <v>220</v>
      </c>
      <c r="S64" s="11">
        <v>230</v>
      </c>
      <c r="T64" s="11">
        <v>240</v>
      </c>
      <c r="U64" s="11">
        <v>250</v>
      </c>
      <c r="V64" s="11">
        <v>260</v>
      </c>
      <c r="W64" s="11">
        <v>270</v>
      </c>
      <c r="X64" s="11">
        <v>280</v>
      </c>
      <c r="Y64" s="11">
        <v>290</v>
      </c>
      <c r="Z64" s="11">
        <v>300</v>
      </c>
      <c r="AA64" s="11">
        <v>320</v>
      </c>
      <c r="AB64" s="11">
        <v>340</v>
      </c>
      <c r="AC64" s="11">
        <v>360</v>
      </c>
      <c r="AD64" s="11">
        <v>380</v>
      </c>
      <c r="AE64" s="11">
        <v>400</v>
      </c>
      <c r="AF64" s="11">
        <v>420</v>
      </c>
      <c r="AG64" s="11">
        <v>440</v>
      </c>
      <c r="AH64" s="11">
        <v>460</v>
      </c>
      <c r="AI64" s="11">
        <v>480</v>
      </c>
      <c r="AJ64" s="11">
        <v>500</v>
      </c>
    </row>
    <row r="65" spans="1:36" ht="22.25" hidden="1" customHeight="1">
      <c r="A65" s="21"/>
      <c r="B65" s="111">
        <v>22</v>
      </c>
      <c r="C65" s="12">
        <v>9</v>
      </c>
      <c r="D65" s="13">
        <f t="shared" ref="D65:AJ65" si="12">D121*VLOOKUP($AG$6,$B$137:$C$261,2,FALSE)</f>
        <v>168.76720531666786</v>
      </c>
      <c r="E65" s="13">
        <f t="shared" si="12"/>
        <v>203.92703975764036</v>
      </c>
      <c r="F65" s="13">
        <f t="shared" si="12"/>
        <v>239.08687419861283</v>
      </c>
      <c r="G65" s="13">
        <f t="shared" si="12"/>
        <v>274.24670863958534</v>
      </c>
      <c r="H65" s="13">
        <f t="shared" si="12"/>
        <v>309.40654308055775</v>
      </c>
      <c r="I65" s="13">
        <f t="shared" si="12"/>
        <v>344.56637752153023</v>
      </c>
      <c r="J65" s="13">
        <f t="shared" si="12"/>
        <v>379.72621196250276</v>
      </c>
      <c r="K65" s="13">
        <f t="shared" si="12"/>
        <v>414.88604640347518</v>
      </c>
      <c r="L65" s="13">
        <f t="shared" si="12"/>
        <v>450.04588084444771</v>
      </c>
      <c r="M65" s="13">
        <f t="shared" si="12"/>
        <v>485.20571528542013</v>
      </c>
      <c r="N65" s="13">
        <f t="shared" si="12"/>
        <v>520.3655497263926</v>
      </c>
      <c r="O65" s="13">
        <f t="shared" si="12"/>
        <v>555.52538416736513</v>
      </c>
      <c r="P65" s="13">
        <f t="shared" si="12"/>
        <v>590.68521860833755</v>
      </c>
      <c r="Q65" s="13">
        <f t="shared" si="12"/>
        <v>625.84505304931008</v>
      </c>
      <c r="R65" s="13">
        <f t="shared" si="12"/>
        <v>661.0048874902825</v>
      </c>
      <c r="S65" s="13">
        <f t="shared" si="12"/>
        <v>696.16472193125503</v>
      </c>
      <c r="T65" s="13">
        <f t="shared" si="12"/>
        <v>731.32455637222756</v>
      </c>
      <c r="U65" s="13">
        <f t="shared" si="12"/>
        <v>766.48439081319998</v>
      </c>
      <c r="V65" s="13">
        <f t="shared" si="12"/>
        <v>801.6442252541724</v>
      </c>
      <c r="W65" s="13">
        <f t="shared" si="12"/>
        <v>836.80405969514493</v>
      </c>
      <c r="X65" s="13">
        <f t="shared" si="12"/>
        <v>871.96389413611735</v>
      </c>
      <c r="Y65" s="13">
        <f t="shared" si="12"/>
        <v>907.12372857708988</v>
      </c>
      <c r="Z65" s="13">
        <f t="shared" si="12"/>
        <v>942.2835630180623</v>
      </c>
      <c r="AA65" s="13">
        <f t="shared" si="12"/>
        <v>1012.6032319000072</v>
      </c>
      <c r="AB65" s="13">
        <f t="shared" si="12"/>
        <v>1082.9229007819522</v>
      </c>
      <c r="AC65" s="13">
        <f t="shared" si="12"/>
        <v>1153.2425696638973</v>
      </c>
      <c r="AD65" s="13">
        <f t="shared" si="12"/>
        <v>1223.5622385458421</v>
      </c>
      <c r="AE65" s="13">
        <f t="shared" si="12"/>
        <v>1293.8819074277872</v>
      </c>
      <c r="AF65" s="13">
        <f t="shared" si="12"/>
        <v>1364.201576309732</v>
      </c>
      <c r="AG65" s="13">
        <f t="shared" si="12"/>
        <v>1434.5212451916771</v>
      </c>
      <c r="AH65" s="13">
        <f t="shared" si="12"/>
        <v>1504.8409140736221</v>
      </c>
      <c r="AI65" s="13">
        <f t="shared" si="12"/>
        <v>1575.160582955567</v>
      </c>
      <c r="AJ65" s="13">
        <f t="shared" si="12"/>
        <v>1645.4802518375118</v>
      </c>
    </row>
    <row r="66" spans="1:36" ht="22.25" hidden="1" customHeight="1">
      <c r="A66" s="21"/>
      <c r="B66" s="111"/>
      <c r="C66" s="12">
        <v>15</v>
      </c>
      <c r="D66" s="14">
        <f t="shared" ref="D66:AJ66" si="13">D122*VLOOKUP($AG$6,$B$137:$C$261,2,FALSE)</f>
        <v>266.0810053722812</v>
      </c>
      <c r="E66" s="14">
        <f t="shared" si="13"/>
        <v>317.74722000767559</v>
      </c>
      <c r="F66" s="14">
        <f t="shared" si="13"/>
        <v>369.41343464306999</v>
      </c>
      <c r="G66" s="14">
        <f t="shared" si="13"/>
        <v>421.07964927846439</v>
      </c>
      <c r="H66" s="14">
        <f t="shared" si="13"/>
        <v>472.7458639138589</v>
      </c>
      <c r="I66" s="14">
        <f t="shared" si="13"/>
        <v>524.41207854925312</v>
      </c>
      <c r="J66" s="14">
        <f t="shared" si="13"/>
        <v>576.07829318464758</v>
      </c>
      <c r="K66" s="14">
        <f t="shared" si="13"/>
        <v>627.74450782004214</v>
      </c>
      <c r="L66" s="14">
        <f t="shared" si="13"/>
        <v>679.41072245543648</v>
      </c>
      <c r="M66" s="14">
        <f t="shared" si="13"/>
        <v>731.07693709083094</v>
      </c>
      <c r="N66" s="14">
        <f t="shared" si="13"/>
        <v>782.74315172622516</v>
      </c>
      <c r="O66" s="14">
        <f t="shared" si="13"/>
        <v>834.40936636161973</v>
      </c>
      <c r="P66" s="14">
        <f t="shared" si="13"/>
        <v>886.07558099701419</v>
      </c>
      <c r="Q66" s="14">
        <f t="shared" si="13"/>
        <v>937.74179563240853</v>
      </c>
      <c r="R66" s="14">
        <f t="shared" si="13"/>
        <v>989.40801026780287</v>
      </c>
      <c r="S66" s="14">
        <f t="shared" si="13"/>
        <v>1041.0742249031973</v>
      </c>
      <c r="T66" s="14">
        <f t="shared" si="13"/>
        <v>1092.7404395385918</v>
      </c>
      <c r="U66" s="14">
        <f t="shared" si="13"/>
        <v>1144.406654173986</v>
      </c>
      <c r="V66" s="14">
        <f t="shared" si="13"/>
        <v>1196.0728688093805</v>
      </c>
      <c r="W66" s="14">
        <f t="shared" si="13"/>
        <v>1247.7390834447749</v>
      </c>
      <c r="X66" s="14">
        <f t="shared" si="13"/>
        <v>1299.4052980801694</v>
      </c>
      <c r="Y66" s="14">
        <f t="shared" si="13"/>
        <v>1351.071512715564</v>
      </c>
      <c r="Z66" s="14">
        <f t="shared" si="13"/>
        <v>1402.7377273509583</v>
      </c>
      <c r="AA66" s="14">
        <f t="shared" si="13"/>
        <v>1506.0701566217469</v>
      </c>
      <c r="AB66" s="14">
        <f t="shared" si="13"/>
        <v>1609.4025858925359</v>
      </c>
      <c r="AC66" s="14">
        <f t="shared" si="13"/>
        <v>1712.7350151633245</v>
      </c>
      <c r="AD66" s="14">
        <f t="shared" si="13"/>
        <v>1816.0674444341137</v>
      </c>
      <c r="AE66" s="14">
        <f t="shared" si="13"/>
        <v>1919.3998737049021</v>
      </c>
      <c r="AF66" s="14">
        <f t="shared" si="13"/>
        <v>2022.732302975691</v>
      </c>
      <c r="AG66" s="14">
        <f t="shared" si="13"/>
        <v>2126.0647322464802</v>
      </c>
      <c r="AH66" s="14">
        <f t="shared" si="13"/>
        <v>2229.3971615172691</v>
      </c>
      <c r="AI66" s="14">
        <f t="shared" si="13"/>
        <v>2332.7295907880575</v>
      </c>
      <c r="AJ66" s="14">
        <f t="shared" si="13"/>
        <v>2436.0620200588464</v>
      </c>
    </row>
    <row r="67" spans="1:36" ht="22.25" hidden="1" customHeight="1">
      <c r="A67" s="21"/>
      <c r="B67" s="111">
        <v>32</v>
      </c>
      <c r="C67" s="12">
        <v>9</v>
      </c>
      <c r="D67" s="15">
        <f t="shared" ref="D67:AJ67" si="14">D123*VLOOKUP($AG$6,$B$137:$C$261,2,FALSE)</f>
        <v>222.49046971552801</v>
      </c>
      <c r="E67" s="15">
        <f t="shared" si="14"/>
        <v>268.84265090626297</v>
      </c>
      <c r="F67" s="15">
        <f t="shared" si="14"/>
        <v>315.19483209699803</v>
      </c>
      <c r="G67" s="15">
        <f t="shared" si="14"/>
        <v>361.54701328773302</v>
      </c>
      <c r="H67" s="15">
        <f t="shared" si="14"/>
        <v>407.89919447846802</v>
      </c>
      <c r="I67" s="15">
        <f t="shared" si="14"/>
        <v>454.25137566920301</v>
      </c>
      <c r="J67" s="15">
        <f t="shared" si="14"/>
        <v>500.60355685993801</v>
      </c>
      <c r="K67" s="15">
        <f t="shared" si="14"/>
        <v>546.95573805067295</v>
      </c>
      <c r="L67" s="15">
        <f t="shared" si="14"/>
        <v>593.30791924140794</v>
      </c>
      <c r="M67" s="15">
        <f t="shared" si="14"/>
        <v>639.66010043214294</v>
      </c>
      <c r="N67" s="15">
        <f t="shared" si="14"/>
        <v>686.01228162287794</v>
      </c>
      <c r="O67" s="15">
        <f t="shared" si="14"/>
        <v>732.36446281361305</v>
      </c>
      <c r="P67" s="15">
        <f t="shared" si="14"/>
        <v>778.71664400434804</v>
      </c>
      <c r="Q67" s="15">
        <f t="shared" si="14"/>
        <v>825.06882519508304</v>
      </c>
      <c r="R67" s="15">
        <f t="shared" si="14"/>
        <v>871.42100638581803</v>
      </c>
      <c r="S67" s="15">
        <f t="shared" si="14"/>
        <v>917.77318757655303</v>
      </c>
      <c r="T67" s="15">
        <f t="shared" si="14"/>
        <v>964.12536876728802</v>
      </c>
      <c r="U67" s="15">
        <f t="shared" si="14"/>
        <v>1010.4775499580231</v>
      </c>
      <c r="V67" s="15">
        <f t="shared" si="14"/>
        <v>1056.8297311487579</v>
      </c>
      <c r="W67" s="15">
        <f t="shared" si="14"/>
        <v>1103.181912339493</v>
      </c>
      <c r="X67" s="15">
        <f t="shared" si="14"/>
        <v>1149.5340935302279</v>
      </c>
      <c r="Y67" s="15">
        <f t="shared" si="14"/>
        <v>1195.886274720963</v>
      </c>
      <c r="Z67" s="15">
        <f t="shared" si="14"/>
        <v>1242.2384559116981</v>
      </c>
      <c r="AA67" s="15">
        <f t="shared" si="14"/>
        <v>1334.9428182931679</v>
      </c>
      <c r="AB67" s="15">
        <f t="shared" si="14"/>
        <v>1427.6471806746381</v>
      </c>
      <c r="AC67" s="15">
        <f t="shared" si="14"/>
        <v>1520.3515430561081</v>
      </c>
      <c r="AD67" s="15">
        <f t="shared" si="14"/>
        <v>1613.0559054375781</v>
      </c>
      <c r="AE67" s="15">
        <f t="shared" si="14"/>
        <v>1705.7602678190481</v>
      </c>
      <c r="AF67" s="15">
        <f t="shared" si="14"/>
        <v>1798.4646302005181</v>
      </c>
      <c r="AG67" s="15">
        <f t="shared" si="14"/>
        <v>1891.1689925819881</v>
      </c>
      <c r="AH67" s="15">
        <f t="shared" si="14"/>
        <v>1983.873354963458</v>
      </c>
      <c r="AI67" s="15">
        <f t="shared" si="14"/>
        <v>2076.5777173449283</v>
      </c>
      <c r="AJ67" s="15">
        <f t="shared" si="14"/>
        <v>2169.282079726398</v>
      </c>
    </row>
    <row r="68" spans="1:36" ht="22.25" hidden="1" customHeight="1">
      <c r="A68" s="21"/>
      <c r="B68" s="111"/>
      <c r="C68" s="12">
        <v>11</v>
      </c>
      <c r="D68" s="16">
        <f t="shared" ref="D68:AJ68" si="15">D124*VLOOKUP($AG$6,$B$137:$C$261,2,FALSE)</f>
        <v>262.03319040517357</v>
      </c>
      <c r="E68" s="16">
        <f t="shared" si="15"/>
        <v>316.62343840625147</v>
      </c>
      <c r="F68" s="16">
        <f t="shared" si="15"/>
        <v>371.21368640732931</v>
      </c>
      <c r="G68" s="16">
        <f t="shared" si="15"/>
        <v>425.80393440840714</v>
      </c>
      <c r="H68" s="16">
        <f t="shared" si="15"/>
        <v>480.39418240948498</v>
      </c>
      <c r="I68" s="16">
        <f t="shared" si="15"/>
        <v>534.98443041056282</v>
      </c>
      <c r="J68" s="16">
        <f t="shared" si="15"/>
        <v>589.57467841164066</v>
      </c>
      <c r="K68" s="16">
        <f t="shared" si="15"/>
        <v>644.16492641271839</v>
      </c>
      <c r="L68" s="16">
        <f t="shared" si="15"/>
        <v>698.75517441379634</v>
      </c>
      <c r="M68" s="16">
        <f t="shared" si="15"/>
        <v>753.34542241487406</v>
      </c>
      <c r="N68" s="16">
        <f t="shared" si="15"/>
        <v>807.93567041595202</v>
      </c>
      <c r="O68" s="16">
        <f t="shared" si="15"/>
        <v>862.52591841702986</v>
      </c>
      <c r="P68" s="16">
        <f t="shared" si="15"/>
        <v>917.11616641810758</v>
      </c>
      <c r="Q68" s="16">
        <f t="shared" si="15"/>
        <v>971.70641441918553</v>
      </c>
      <c r="R68" s="16">
        <f t="shared" si="15"/>
        <v>1026.2966624202631</v>
      </c>
      <c r="S68" s="16">
        <f t="shared" si="15"/>
        <v>1080.8869104213411</v>
      </c>
      <c r="T68" s="16">
        <f t="shared" si="15"/>
        <v>1135.4771584224191</v>
      </c>
      <c r="U68" s="16">
        <f t="shared" si="15"/>
        <v>1190.067406423497</v>
      </c>
      <c r="V68" s="16">
        <f t="shared" si="15"/>
        <v>1244.6576544245747</v>
      </c>
      <c r="W68" s="16">
        <f t="shared" si="15"/>
        <v>1299.2479024256522</v>
      </c>
      <c r="X68" s="16">
        <f t="shared" si="15"/>
        <v>1353.8381504267302</v>
      </c>
      <c r="Y68" s="16">
        <f t="shared" si="15"/>
        <v>1408.4283984278081</v>
      </c>
      <c r="Z68" s="16">
        <f t="shared" si="15"/>
        <v>1463.0186464288861</v>
      </c>
      <c r="AA68" s="16">
        <f t="shared" si="15"/>
        <v>1572.1991424310418</v>
      </c>
      <c r="AB68" s="16">
        <f t="shared" si="15"/>
        <v>1681.3796384331972</v>
      </c>
      <c r="AC68" s="16">
        <f t="shared" si="15"/>
        <v>1790.5601344353529</v>
      </c>
      <c r="AD68" s="16">
        <f t="shared" si="15"/>
        <v>1899.7406304375088</v>
      </c>
      <c r="AE68" s="16">
        <f t="shared" si="15"/>
        <v>2008.9211264396642</v>
      </c>
      <c r="AF68" s="16">
        <f t="shared" si="15"/>
        <v>2118.1016224418199</v>
      </c>
      <c r="AG68" s="16">
        <f t="shared" si="15"/>
        <v>2227.2821184439758</v>
      </c>
      <c r="AH68" s="16">
        <f t="shared" si="15"/>
        <v>2336.4626144461317</v>
      </c>
      <c r="AI68" s="16">
        <f t="shared" si="15"/>
        <v>2445.6431104482876</v>
      </c>
      <c r="AJ68" s="16">
        <f t="shared" si="15"/>
        <v>2554.8236064504422</v>
      </c>
    </row>
    <row r="69" spans="1:36" ht="22.25" hidden="1" customHeight="1">
      <c r="A69" s="21"/>
      <c r="B69" s="111"/>
      <c r="C69" s="12">
        <v>15</v>
      </c>
      <c r="D69" s="16">
        <f t="shared" ref="D69:AJ69" si="16">D125*VLOOKUP($AG$6,$B$137:$C$261,2,FALSE)</f>
        <v>427.30280502986767</v>
      </c>
      <c r="E69" s="16">
        <f t="shared" si="16"/>
        <v>510.27422348226912</v>
      </c>
      <c r="F69" s="16">
        <f t="shared" si="16"/>
        <v>593.24564193467063</v>
      </c>
      <c r="G69" s="16">
        <f t="shared" si="16"/>
        <v>676.21706038707214</v>
      </c>
      <c r="H69" s="16">
        <f t="shared" si="16"/>
        <v>759.18847883947365</v>
      </c>
      <c r="I69" s="16">
        <f t="shared" si="16"/>
        <v>842.15989729187504</v>
      </c>
      <c r="J69" s="16">
        <f t="shared" si="16"/>
        <v>925.13131574427655</v>
      </c>
      <c r="K69" s="16">
        <f t="shared" si="16"/>
        <v>1008.1027341966782</v>
      </c>
      <c r="L69" s="16">
        <f t="shared" si="16"/>
        <v>1091.0741526490795</v>
      </c>
      <c r="M69" s="16">
        <f t="shared" si="16"/>
        <v>1174.0455711014811</v>
      </c>
      <c r="N69" s="16">
        <f t="shared" si="16"/>
        <v>1257.0169895538825</v>
      </c>
      <c r="O69" s="16">
        <f t="shared" si="16"/>
        <v>1339.9884080062839</v>
      </c>
      <c r="P69" s="16">
        <f t="shared" si="16"/>
        <v>1422.9598264586855</v>
      </c>
      <c r="Q69" s="16">
        <f t="shared" si="16"/>
        <v>1505.9312449110869</v>
      </c>
      <c r="R69" s="16">
        <f t="shared" si="16"/>
        <v>1588.9026633634885</v>
      </c>
      <c r="S69" s="16">
        <f t="shared" si="16"/>
        <v>1671.8740818158901</v>
      </c>
      <c r="T69" s="16">
        <f t="shared" si="16"/>
        <v>1754.8455002682915</v>
      </c>
      <c r="U69" s="16">
        <f t="shared" si="16"/>
        <v>1837.8169187206929</v>
      </c>
      <c r="V69" s="16">
        <f t="shared" si="16"/>
        <v>1920.7883371730945</v>
      </c>
      <c r="W69" s="16">
        <f t="shared" si="16"/>
        <v>2003.7597556254962</v>
      </c>
      <c r="X69" s="16">
        <f t="shared" si="16"/>
        <v>2086.7311740778978</v>
      </c>
      <c r="Y69" s="16">
        <f t="shared" si="16"/>
        <v>2169.7025925302992</v>
      </c>
      <c r="Z69" s="16">
        <f t="shared" si="16"/>
        <v>2252.6740109827001</v>
      </c>
      <c r="AA69" s="16">
        <f t="shared" si="16"/>
        <v>2418.6168478875034</v>
      </c>
      <c r="AB69" s="16">
        <f t="shared" si="16"/>
        <v>2584.5596847923066</v>
      </c>
      <c r="AC69" s="16">
        <f t="shared" si="16"/>
        <v>2750.5025216971094</v>
      </c>
      <c r="AD69" s="16">
        <f t="shared" si="16"/>
        <v>2916.4453586019126</v>
      </c>
      <c r="AE69" s="16">
        <f t="shared" si="16"/>
        <v>3082.388195506715</v>
      </c>
      <c r="AF69" s="16">
        <f t="shared" si="16"/>
        <v>3248.3310324115182</v>
      </c>
      <c r="AG69" s="16">
        <f t="shared" si="16"/>
        <v>3414.2738693163215</v>
      </c>
      <c r="AH69" s="16">
        <f t="shared" si="16"/>
        <v>3580.2167062211247</v>
      </c>
      <c r="AI69" s="16">
        <f t="shared" si="16"/>
        <v>3746.159543125927</v>
      </c>
      <c r="AJ69" s="16">
        <f t="shared" si="16"/>
        <v>3912.1023800307303</v>
      </c>
    </row>
    <row r="70" spans="1:36" ht="22.25" hidden="1" customHeight="1">
      <c r="A70" s="21"/>
      <c r="B70" s="111"/>
      <c r="C70" s="12">
        <v>30</v>
      </c>
      <c r="D70" s="16">
        <f t="shared" ref="D70:AJ70" si="17">D126*VLOOKUP($AG$6,$B$137:$C$261,2,FALSE)</f>
        <v>486.0734702655958</v>
      </c>
      <c r="E70" s="16">
        <f t="shared" si="17"/>
        <v>582.65138684675128</v>
      </c>
      <c r="F70" s="16">
        <f t="shared" si="17"/>
        <v>679.22930342790676</v>
      </c>
      <c r="G70" s="16">
        <f t="shared" si="17"/>
        <v>775.80722000906223</v>
      </c>
      <c r="H70" s="16">
        <f t="shared" si="17"/>
        <v>872.38513659021783</v>
      </c>
      <c r="I70" s="16">
        <f t="shared" si="17"/>
        <v>968.9630531713733</v>
      </c>
      <c r="J70" s="16">
        <f t="shared" si="17"/>
        <v>1065.5409697525288</v>
      </c>
      <c r="K70" s="16">
        <f t="shared" si="17"/>
        <v>1162.1188863336843</v>
      </c>
      <c r="L70" s="16">
        <f t="shared" si="17"/>
        <v>1258.6968029148397</v>
      </c>
      <c r="M70" s="16">
        <f t="shared" si="17"/>
        <v>1354.2134237093892</v>
      </c>
      <c r="N70" s="16">
        <f t="shared" si="17"/>
        <v>1450.7913402905447</v>
      </c>
      <c r="O70" s="16">
        <f t="shared" si="17"/>
        <v>1547.3692568717001</v>
      </c>
      <c r="P70" s="16">
        <f t="shared" si="17"/>
        <v>1643.9471734528556</v>
      </c>
      <c r="Q70" s="16">
        <f t="shared" si="17"/>
        <v>1740.5250900340111</v>
      </c>
      <c r="R70" s="16">
        <f t="shared" si="17"/>
        <v>1837.1030066151666</v>
      </c>
      <c r="S70" s="16">
        <f t="shared" si="17"/>
        <v>1933.6809231963221</v>
      </c>
      <c r="T70" s="16">
        <f t="shared" si="17"/>
        <v>2030.2588397774775</v>
      </c>
      <c r="U70" s="16">
        <f t="shared" si="17"/>
        <v>2126.836756358633</v>
      </c>
      <c r="V70" s="16">
        <f t="shared" si="17"/>
        <v>2223.4146729397885</v>
      </c>
      <c r="W70" s="16">
        <f t="shared" si="17"/>
        <v>2319.992589520944</v>
      </c>
      <c r="X70" s="16">
        <f t="shared" si="17"/>
        <v>2416.5705061020994</v>
      </c>
      <c r="Y70" s="16">
        <f t="shared" si="17"/>
        <v>2513.1484226832549</v>
      </c>
      <c r="Z70" s="16">
        <f t="shared" si="17"/>
        <v>2609.7263392644104</v>
      </c>
      <c r="AA70" s="16">
        <f t="shared" si="17"/>
        <v>2802.8821724267218</v>
      </c>
      <c r="AB70" s="16">
        <f t="shared" si="17"/>
        <v>2996.0380055890328</v>
      </c>
      <c r="AC70" s="16">
        <f t="shared" si="17"/>
        <v>3189.1938387513437</v>
      </c>
      <c r="AD70" s="16">
        <f t="shared" si="17"/>
        <v>3382.3496719136547</v>
      </c>
      <c r="AE70" s="16">
        <f t="shared" si="17"/>
        <v>3575.5055050759656</v>
      </c>
      <c r="AF70" s="16">
        <f t="shared" si="17"/>
        <v>3767.6000424516706</v>
      </c>
      <c r="AG70" s="16">
        <f t="shared" si="17"/>
        <v>3960.7558756139815</v>
      </c>
      <c r="AH70" s="16">
        <f t="shared" si="17"/>
        <v>4153.9117087762925</v>
      </c>
      <c r="AI70" s="16">
        <f t="shared" si="17"/>
        <v>4347.0675419386034</v>
      </c>
      <c r="AJ70" s="16">
        <f t="shared" si="17"/>
        <v>4540.2233751009144</v>
      </c>
    </row>
    <row r="71" spans="1:36" ht="22.25" hidden="1" customHeight="1">
      <c r="A71" s="22"/>
      <c r="B71" s="111"/>
      <c r="C71" s="12">
        <v>45</v>
      </c>
      <c r="D71" s="14">
        <f t="shared" ref="D71:AJ71" si="18">D127*VLOOKUP($AG$6,$B$137:$C$261,2,FALSE)</f>
        <v>852.22051664470177</v>
      </c>
      <c r="E71" s="14">
        <f t="shared" si="18"/>
        <v>1020.9665467150724</v>
      </c>
      <c r="F71" s="14">
        <f t="shared" si="18"/>
        <v>1190.7738725720492</v>
      </c>
      <c r="G71" s="14">
        <f t="shared" si="18"/>
        <v>1359.5199026424198</v>
      </c>
      <c r="H71" s="14">
        <f t="shared" si="18"/>
        <v>1529.3272284993964</v>
      </c>
      <c r="I71" s="14">
        <f t="shared" si="18"/>
        <v>1698.0732585697669</v>
      </c>
      <c r="J71" s="14">
        <f t="shared" si="18"/>
        <v>1866.8192886401375</v>
      </c>
      <c r="K71" s="14">
        <f t="shared" si="18"/>
        <v>2036.6266144971144</v>
      </c>
      <c r="L71" s="14">
        <f t="shared" si="18"/>
        <v>2205.3726445674847</v>
      </c>
      <c r="M71" s="14">
        <f t="shared" si="18"/>
        <v>2375.1799704244613</v>
      </c>
      <c r="N71" s="14">
        <f t="shared" si="18"/>
        <v>2543.9260004948324</v>
      </c>
      <c r="O71" s="14">
        <f t="shared" si="18"/>
        <v>2713.733326351809</v>
      </c>
      <c r="P71" s="14">
        <f t="shared" si="18"/>
        <v>2882.4793564221795</v>
      </c>
      <c r="Q71" s="14">
        <f t="shared" si="18"/>
        <v>3052.2866822791561</v>
      </c>
      <c r="R71" s="14">
        <f t="shared" si="18"/>
        <v>3221.0327123495267</v>
      </c>
      <c r="S71" s="14">
        <f t="shared" si="18"/>
        <v>3390.8400382065033</v>
      </c>
      <c r="T71" s="14">
        <f t="shared" si="18"/>
        <v>3559.5860682768739</v>
      </c>
      <c r="U71" s="14">
        <f t="shared" si="18"/>
        <v>3729.3933941338505</v>
      </c>
      <c r="V71" s="14">
        <f t="shared" si="18"/>
        <v>3898.1394242042211</v>
      </c>
      <c r="W71" s="14">
        <f t="shared" si="18"/>
        <v>4067.9467500611981</v>
      </c>
      <c r="X71" s="14">
        <f t="shared" si="18"/>
        <v>4236.6927801315687</v>
      </c>
      <c r="Y71" s="14">
        <f t="shared" si="18"/>
        <v>4406.5001059885453</v>
      </c>
      <c r="Z71" s="14">
        <f t="shared" si="18"/>
        <v>4575.2461360589159</v>
      </c>
      <c r="AA71" s="14">
        <f t="shared" si="18"/>
        <v>4913.7994919862631</v>
      </c>
      <c r="AB71" s="14">
        <f t="shared" si="18"/>
        <v>5252.3528479136103</v>
      </c>
      <c r="AC71" s="14">
        <f t="shared" si="18"/>
        <v>5590.9062038409575</v>
      </c>
      <c r="AD71" s="14">
        <f t="shared" si="18"/>
        <v>5929.4595597683046</v>
      </c>
      <c r="AE71" s="14">
        <f t="shared" si="18"/>
        <v>6268.0129156956527</v>
      </c>
      <c r="AF71" s="14">
        <f t="shared" si="18"/>
        <v>6606.5662716229999</v>
      </c>
      <c r="AG71" s="14">
        <f t="shared" si="18"/>
        <v>6945.1196275503471</v>
      </c>
      <c r="AH71" s="14">
        <f t="shared" si="18"/>
        <v>7283.6729834776943</v>
      </c>
      <c r="AI71" s="14">
        <f t="shared" si="18"/>
        <v>7621.1650436184354</v>
      </c>
      <c r="AJ71" s="14">
        <f t="shared" si="18"/>
        <v>7959.7183995457826</v>
      </c>
    </row>
    <row r="72" spans="1:36" ht="22.25" hidden="1" customHeight="1">
      <c r="A72" s="22"/>
      <c r="B72" s="123">
        <v>42</v>
      </c>
      <c r="C72" s="12">
        <v>9</v>
      </c>
      <c r="D72" s="15">
        <f t="shared" ref="D72:AJ72" si="19">D128*VLOOKUP($AG$6,$B$137:$C$261,2,FALSE)</f>
        <v>330.56972523531579</v>
      </c>
      <c r="E72" s="15">
        <f t="shared" si="19"/>
        <v>394.75802139751301</v>
      </c>
      <c r="F72" s="15">
        <f t="shared" si="19"/>
        <v>458.94631755971022</v>
      </c>
      <c r="G72" s="15">
        <f t="shared" si="19"/>
        <v>523.13461372190739</v>
      </c>
      <c r="H72" s="15">
        <f t="shared" si="19"/>
        <v>587.32290988410477</v>
      </c>
      <c r="I72" s="15">
        <f t="shared" si="19"/>
        <v>651.51120604630194</v>
      </c>
      <c r="J72" s="15">
        <f t="shared" si="19"/>
        <v>715.69950220849921</v>
      </c>
      <c r="K72" s="15">
        <f t="shared" si="19"/>
        <v>779.88779837069649</v>
      </c>
      <c r="L72" s="15">
        <f t="shared" si="19"/>
        <v>844.07609453289365</v>
      </c>
      <c r="M72" s="15">
        <f t="shared" si="19"/>
        <v>908.26439069509092</v>
      </c>
      <c r="N72" s="15">
        <f t="shared" si="19"/>
        <v>972.45268685728809</v>
      </c>
      <c r="O72" s="15">
        <f t="shared" si="19"/>
        <v>1036.6409830194855</v>
      </c>
      <c r="P72" s="15">
        <f t="shared" si="19"/>
        <v>1100.8292791816828</v>
      </c>
      <c r="Q72" s="15">
        <f t="shared" si="19"/>
        <v>1165.0175753438798</v>
      </c>
      <c r="R72" s="15">
        <f t="shared" si="19"/>
        <v>1229.2058715060771</v>
      </c>
      <c r="S72" s="15">
        <f t="shared" si="19"/>
        <v>1293.3941676682743</v>
      </c>
      <c r="T72" s="15">
        <f t="shared" si="19"/>
        <v>1357.5824638304719</v>
      </c>
      <c r="U72" s="15">
        <f t="shared" si="19"/>
        <v>1421.7707599926687</v>
      </c>
      <c r="V72" s="15">
        <f t="shared" si="19"/>
        <v>1485.9590561548659</v>
      </c>
      <c r="W72" s="15">
        <f t="shared" si="19"/>
        <v>1550.1473523170632</v>
      </c>
      <c r="X72" s="15">
        <f t="shared" si="19"/>
        <v>1614.3356484792607</v>
      </c>
      <c r="Y72" s="15">
        <f t="shared" si="19"/>
        <v>1678.523944641458</v>
      </c>
      <c r="Z72" s="15">
        <f t="shared" si="19"/>
        <v>1742.7122408036548</v>
      </c>
      <c r="AA72" s="15">
        <f t="shared" si="19"/>
        <v>1871.0888331280496</v>
      </c>
      <c r="AB72" s="15">
        <f t="shared" si="19"/>
        <v>1999.4654254524442</v>
      </c>
      <c r="AC72" s="15">
        <f t="shared" si="19"/>
        <v>2127.8420177768385</v>
      </c>
      <c r="AD72" s="15">
        <f t="shared" si="19"/>
        <v>2256.218610101233</v>
      </c>
      <c r="AE72" s="15">
        <f t="shared" si="19"/>
        <v>2384.5952024256276</v>
      </c>
      <c r="AF72" s="15">
        <f t="shared" si="19"/>
        <v>2512.9717947500217</v>
      </c>
      <c r="AG72" s="15">
        <f t="shared" si="19"/>
        <v>2641.3483870744162</v>
      </c>
      <c r="AH72" s="15">
        <f t="shared" si="19"/>
        <v>2769.7249793988112</v>
      </c>
      <c r="AI72" s="15">
        <f t="shared" si="19"/>
        <v>2898.1015717232053</v>
      </c>
      <c r="AJ72" s="15">
        <f t="shared" si="19"/>
        <v>3026.4781640475994</v>
      </c>
    </row>
    <row r="73" spans="1:36" ht="22.25" hidden="1" customHeight="1">
      <c r="A73" s="22"/>
      <c r="B73" s="123"/>
      <c r="C73" s="12">
        <v>11</v>
      </c>
      <c r="D73" s="16">
        <f t="shared" ref="D73:AJ73" si="20">D129*VLOOKUP($AG$6,$B$137:$C$261,2,FALSE)</f>
        <v>395.05844509835032</v>
      </c>
      <c r="E73" s="16">
        <f t="shared" si="20"/>
        <v>471.76882278735036</v>
      </c>
      <c r="F73" s="16">
        <f t="shared" si="20"/>
        <v>548.47920047635046</v>
      </c>
      <c r="G73" s="16">
        <f t="shared" si="20"/>
        <v>625.18957816535044</v>
      </c>
      <c r="H73" s="16">
        <f t="shared" si="20"/>
        <v>701.89995585435054</v>
      </c>
      <c r="I73" s="16">
        <f t="shared" si="20"/>
        <v>778.61033354335052</v>
      </c>
      <c r="J73" s="16">
        <f t="shared" si="20"/>
        <v>855.32071123235062</v>
      </c>
      <c r="K73" s="16">
        <f t="shared" si="20"/>
        <v>932.03108892135083</v>
      </c>
      <c r="L73" s="16">
        <f t="shared" si="20"/>
        <v>1008.7414666103508</v>
      </c>
      <c r="M73" s="16">
        <f t="shared" si="20"/>
        <v>1085.4518442993508</v>
      </c>
      <c r="N73" s="16">
        <f t="shared" si="20"/>
        <v>1162.1622219883509</v>
      </c>
      <c r="O73" s="16">
        <f t="shared" si="20"/>
        <v>1238.872599677351</v>
      </c>
      <c r="P73" s="16">
        <f t="shared" si="20"/>
        <v>1315.5829773663511</v>
      </c>
      <c r="Q73" s="16">
        <f t="shared" si="20"/>
        <v>1392.293355055351</v>
      </c>
      <c r="R73" s="16">
        <f t="shared" si="20"/>
        <v>1469.0037327443513</v>
      </c>
      <c r="S73" s="16">
        <f t="shared" si="20"/>
        <v>1545.7141104333514</v>
      </c>
      <c r="T73" s="16">
        <f t="shared" si="20"/>
        <v>1622.4244881223512</v>
      </c>
      <c r="U73" s="16">
        <f t="shared" si="20"/>
        <v>1699.1348658113513</v>
      </c>
      <c r="V73" s="16">
        <f t="shared" si="20"/>
        <v>1775.8452435003512</v>
      </c>
      <c r="W73" s="16">
        <f t="shared" si="20"/>
        <v>1852.5556211893515</v>
      </c>
      <c r="X73" s="16">
        <f t="shared" si="20"/>
        <v>1929.2659988783516</v>
      </c>
      <c r="Y73" s="16">
        <f t="shared" si="20"/>
        <v>2005.9763765673517</v>
      </c>
      <c r="Z73" s="16">
        <f t="shared" si="20"/>
        <v>2082.6867542563518</v>
      </c>
      <c r="AA73" s="16">
        <f t="shared" si="20"/>
        <v>2236.107509634352</v>
      </c>
      <c r="AB73" s="16">
        <f t="shared" si="20"/>
        <v>2389.5282650123518</v>
      </c>
      <c r="AC73" s="16">
        <f t="shared" si="20"/>
        <v>2542.949020390352</v>
      </c>
      <c r="AD73" s="16">
        <f t="shared" si="20"/>
        <v>2696.3697757683522</v>
      </c>
      <c r="AE73" s="16">
        <f t="shared" si="20"/>
        <v>2849.7905311463524</v>
      </c>
      <c r="AF73" s="16">
        <f t="shared" si="20"/>
        <v>3003.2112865243525</v>
      </c>
      <c r="AG73" s="16">
        <f t="shared" si="20"/>
        <v>3156.6320419023527</v>
      </c>
      <c r="AH73" s="16">
        <f t="shared" si="20"/>
        <v>3310.0527972803529</v>
      </c>
      <c r="AI73" s="16">
        <f t="shared" si="20"/>
        <v>3463.4735526583522</v>
      </c>
      <c r="AJ73" s="16">
        <f t="shared" si="20"/>
        <v>3616.8943080363529</v>
      </c>
    </row>
    <row r="74" spans="1:36" ht="22.25" hidden="1" customHeight="1">
      <c r="A74" s="22"/>
      <c r="B74" s="123"/>
      <c r="C74" s="12">
        <v>15</v>
      </c>
      <c r="D74" s="16">
        <f t="shared" ref="D74:AJ74" si="21">D130*VLOOKUP($AG$6,$B$137:$C$261,2,FALSE)</f>
        <v>504.06100816788791</v>
      </c>
      <c r="E74" s="16">
        <f t="shared" si="21"/>
        <v>609.07371820286448</v>
      </c>
      <c r="F74" s="16">
        <f t="shared" si="21"/>
        <v>714.08642823784135</v>
      </c>
      <c r="G74" s="16">
        <f t="shared" si="21"/>
        <v>819.09913827281787</v>
      </c>
      <c r="H74" s="16">
        <f t="shared" si="21"/>
        <v>924.11184830779462</v>
      </c>
      <c r="I74" s="16">
        <f t="shared" si="21"/>
        <v>1029.1245583427713</v>
      </c>
      <c r="J74" s="16">
        <f t="shared" si="21"/>
        <v>1134.1372683777479</v>
      </c>
      <c r="K74" s="16">
        <f t="shared" si="21"/>
        <v>1239.1499784127245</v>
      </c>
      <c r="L74" s="16">
        <f t="shared" si="21"/>
        <v>1344.1626884477012</v>
      </c>
      <c r="M74" s="16">
        <f t="shared" si="21"/>
        <v>1449.1753984826776</v>
      </c>
      <c r="N74" s="16">
        <f t="shared" si="21"/>
        <v>1554.1881085176544</v>
      </c>
      <c r="O74" s="16">
        <f t="shared" si="21"/>
        <v>1659.2008185526313</v>
      </c>
      <c r="P74" s="16">
        <f t="shared" si="21"/>
        <v>1764.2135285876077</v>
      </c>
      <c r="Q74" s="16">
        <f t="shared" si="21"/>
        <v>1869.2262386225843</v>
      </c>
      <c r="R74" s="16">
        <f t="shared" si="21"/>
        <v>1974.238948657561</v>
      </c>
      <c r="S74" s="16">
        <f t="shared" si="21"/>
        <v>2079.2516586925376</v>
      </c>
      <c r="T74" s="16">
        <f t="shared" si="21"/>
        <v>2184.2643687275145</v>
      </c>
      <c r="U74" s="16">
        <f t="shared" si="21"/>
        <v>2289.2770787624913</v>
      </c>
      <c r="V74" s="16">
        <f t="shared" si="21"/>
        <v>2394.2897887974677</v>
      </c>
      <c r="W74" s="16">
        <f t="shared" si="21"/>
        <v>2499.3024988324441</v>
      </c>
      <c r="X74" s="16">
        <f t="shared" si="21"/>
        <v>2604.315208867421</v>
      </c>
      <c r="Y74" s="16">
        <f t="shared" si="21"/>
        <v>2709.3279189023979</v>
      </c>
      <c r="Z74" s="16">
        <f t="shared" si="21"/>
        <v>2814.3406289373743</v>
      </c>
      <c r="AA74" s="16">
        <f t="shared" si="21"/>
        <v>3024.3660490073271</v>
      </c>
      <c r="AB74" s="16">
        <f t="shared" si="21"/>
        <v>3234.3914690772813</v>
      </c>
      <c r="AC74" s="16">
        <f t="shared" si="21"/>
        <v>3444.4168891472341</v>
      </c>
      <c r="AD74" s="16">
        <f t="shared" si="21"/>
        <v>3654.4423092171874</v>
      </c>
      <c r="AE74" s="16">
        <f t="shared" si="21"/>
        <v>3864.4677292871406</v>
      </c>
      <c r="AF74" s="16">
        <f t="shared" si="21"/>
        <v>4074.4931493570944</v>
      </c>
      <c r="AG74" s="16">
        <f t="shared" si="21"/>
        <v>4284.5185694270476</v>
      </c>
      <c r="AH74" s="16">
        <f t="shared" si="21"/>
        <v>4494.5439894970013</v>
      </c>
      <c r="AI74" s="16">
        <f t="shared" si="21"/>
        <v>4704.5694095669542</v>
      </c>
      <c r="AJ74" s="16">
        <f t="shared" si="21"/>
        <v>4914.594829636907</v>
      </c>
    </row>
    <row r="75" spans="1:36" ht="21.75" hidden="1" customHeight="1">
      <c r="A75" s="22"/>
      <c r="B75" s="123"/>
      <c r="C75" s="12">
        <v>30</v>
      </c>
      <c r="D75" s="16">
        <f t="shared" ref="D75:AJ75" si="22">D131*VLOOKUP($AG$6,$B$137:$C$261,2,FALSE)</f>
        <v>852.22051664470177</v>
      </c>
      <c r="E75" s="16">
        <f t="shared" si="22"/>
        <v>1020.9665467150724</v>
      </c>
      <c r="F75" s="16">
        <f t="shared" si="22"/>
        <v>1190.7738725720492</v>
      </c>
      <c r="G75" s="16">
        <f t="shared" si="22"/>
        <v>1359.5199026424198</v>
      </c>
      <c r="H75" s="16">
        <f t="shared" si="22"/>
        <v>1529.3272284993964</v>
      </c>
      <c r="I75" s="16">
        <f t="shared" si="22"/>
        <v>1698.0732585697669</v>
      </c>
      <c r="J75" s="16">
        <f t="shared" si="22"/>
        <v>1866.8192886401375</v>
      </c>
      <c r="K75" s="16">
        <f t="shared" si="22"/>
        <v>2036.6266144971144</v>
      </c>
      <c r="L75" s="16">
        <f t="shared" si="22"/>
        <v>2205.3726445674847</v>
      </c>
      <c r="M75" s="16">
        <f t="shared" si="22"/>
        <v>2375.1799704244613</v>
      </c>
      <c r="N75" s="16">
        <f t="shared" si="22"/>
        <v>2543.9260004948324</v>
      </c>
      <c r="O75" s="16">
        <f t="shared" si="22"/>
        <v>2713.733326351809</v>
      </c>
      <c r="P75" s="16">
        <f t="shared" si="22"/>
        <v>2882.4793564221795</v>
      </c>
      <c r="Q75" s="16">
        <f t="shared" si="22"/>
        <v>3052.2866822791561</v>
      </c>
      <c r="R75" s="16">
        <f t="shared" si="22"/>
        <v>3221.0327123495267</v>
      </c>
      <c r="S75" s="16">
        <f t="shared" si="22"/>
        <v>3390.8400382065033</v>
      </c>
      <c r="T75" s="16">
        <f t="shared" si="22"/>
        <v>3559.5860682768739</v>
      </c>
      <c r="U75" s="16">
        <f t="shared" si="22"/>
        <v>3729.3933941338505</v>
      </c>
      <c r="V75" s="16">
        <f t="shared" si="22"/>
        <v>3898.1394242042211</v>
      </c>
      <c r="W75" s="16">
        <f t="shared" si="22"/>
        <v>4067.9467500611981</v>
      </c>
      <c r="X75" s="16">
        <f t="shared" si="22"/>
        <v>4236.6927801315687</v>
      </c>
      <c r="Y75" s="16">
        <f t="shared" si="22"/>
        <v>4406.5001059885453</v>
      </c>
      <c r="Z75" s="16">
        <f t="shared" si="22"/>
        <v>4575.2461360589159</v>
      </c>
      <c r="AA75" s="16">
        <f t="shared" si="22"/>
        <v>4913.7994919862631</v>
      </c>
      <c r="AB75" s="16">
        <f t="shared" si="22"/>
        <v>5252.3528479136103</v>
      </c>
      <c r="AC75" s="16">
        <f t="shared" si="22"/>
        <v>5590.9062038409575</v>
      </c>
      <c r="AD75" s="16">
        <f t="shared" si="22"/>
        <v>5929.4595597683046</v>
      </c>
      <c r="AE75" s="16">
        <f t="shared" si="22"/>
        <v>6268.0129156956527</v>
      </c>
      <c r="AF75" s="16">
        <f t="shared" si="22"/>
        <v>6606.5662716229999</v>
      </c>
      <c r="AG75" s="16">
        <f t="shared" si="22"/>
        <v>6945.1196275503471</v>
      </c>
      <c r="AH75" s="16">
        <f t="shared" si="22"/>
        <v>7283.6729834776943</v>
      </c>
      <c r="AI75" s="16">
        <f t="shared" si="22"/>
        <v>7621.1650436184354</v>
      </c>
      <c r="AJ75" s="16">
        <f t="shared" si="22"/>
        <v>7959.7183995457826</v>
      </c>
    </row>
    <row r="76" spans="1:36" ht="22.25" hidden="1" customHeight="1">
      <c r="A76" s="22"/>
      <c r="B76" s="123"/>
      <c r="C76" s="12">
        <v>45</v>
      </c>
      <c r="D76" s="14">
        <f t="shared" ref="D76:AJ76" si="23">D132*VLOOKUP($AG$6,$B$137:$C$261,2,FALSE)</f>
        <v>1184.4060978524124</v>
      </c>
      <c r="E76" s="14">
        <f t="shared" si="23"/>
        <v>1418.9524666923614</v>
      </c>
      <c r="F76" s="14">
        <f t="shared" si="23"/>
        <v>1654.5601313189168</v>
      </c>
      <c r="G76" s="14">
        <f t="shared" si="23"/>
        <v>1890.1677959454719</v>
      </c>
      <c r="H76" s="14">
        <f t="shared" si="23"/>
        <v>2124.714164785421</v>
      </c>
      <c r="I76" s="14">
        <f t="shared" si="23"/>
        <v>2360.3218294119761</v>
      </c>
      <c r="J76" s="14">
        <f t="shared" si="23"/>
        <v>2595.9294940385312</v>
      </c>
      <c r="K76" s="14">
        <f t="shared" si="23"/>
        <v>2830.4758628784803</v>
      </c>
      <c r="L76" s="14">
        <f t="shared" si="23"/>
        <v>3066.0835275050354</v>
      </c>
      <c r="M76" s="14">
        <f t="shared" si="23"/>
        <v>3301.6911921315905</v>
      </c>
      <c r="N76" s="14">
        <f t="shared" si="23"/>
        <v>3536.2375609715396</v>
      </c>
      <c r="O76" s="14">
        <f t="shared" si="23"/>
        <v>3771.8452255980947</v>
      </c>
      <c r="P76" s="14">
        <f t="shared" si="23"/>
        <v>4007.4528902246502</v>
      </c>
      <c r="Q76" s="14">
        <f t="shared" si="23"/>
        <v>4241.9992590645988</v>
      </c>
      <c r="R76" s="14">
        <f t="shared" si="23"/>
        <v>4477.6069236911544</v>
      </c>
      <c r="S76" s="14">
        <f t="shared" si="23"/>
        <v>4713.2145883177091</v>
      </c>
      <c r="T76" s="14">
        <f t="shared" si="23"/>
        <v>4947.7609571576586</v>
      </c>
      <c r="U76" s="14">
        <f t="shared" si="23"/>
        <v>5183.3686217842132</v>
      </c>
      <c r="V76" s="14">
        <f t="shared" si="23"/>
        <v>5418.9762864107688</v>
      </c>
      <c r="W76" s="14">
        <f t="shared" si="23"/>
        <v>5653.5226552507174</v>
      </c>
      <c r="X76" s="14">
        <f t="shared" si="23"/>
        <v>5889.130319877273</v>
      </c>
      <c r="Y76" s="14">
        <f t="shared" si="23"/>
        <v>6124.7379845038286</v>
      </c>
      <c r="Z76" s="14">
        <f t="shared" si="23"/>
        <v>6359.2843533437772</v>
      </c>
      <c r="AA76" s="14">
        <f t="shared" si="23"/>
        <v>6830.4996825968874</v>
      </c>
      <c r="AB76" s="14">
        <f t="shared" si="23"/>
        <v>7300.6537160633916</v>
      </c>
      <c r="AC76" s="14">
        <f t="shared" si="23"/>
        <v>7770.8077495298958</v>
      </c>
      <c r="AD76" s="14">
        <f t="shared" si="23"/>
        <v>8240.9617829964009</v>
      </c>
      <c r="AE76" s="14">
        <f t="shared" si="23"/>
        <v>8712.1771122495102</v>
      </c>
      <c r="AF76" s="14">
        <f t="shared" si="23"/>
        <v>9182.3311457160144</v>
      </c>
      <c r="AG76" s="14">
        <f t="shared" si="23"/>
        <v>9652.4851791825186</v>
      </c>
      <c r="AH76" s="14">
        <f t="shared" si="23"/>
        <v>10123.70050843563</v>
      </c>
      <c r="AI76" s="14">
        <f t="shared" si="23"/>
        <v>10593.854541902134</v>
      </c>
      <c r="AJ76" s="14">
        <f t="shared" si="23"/>
        <v>11064.008575368638</v>
      </c>
    </row>
    <row r="77" spans="1:36" ht="22.25" hidden="1"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row>
    <row r="78" spans="1:36" ht="22.25" hidden="1"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row>
    <row r="79" spans="1:36" ht="35" hidden="1">
      <c r="A79" s="10"/>
      <c r="B79" s="83" t="s">
        <v>12</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row>
    <row r="80" spans="1:36" ht="22.25" hidden="1" customHeight="1">
      <c r="A80" s="10"/>
      <c r="B80" s="108" t="s">
        <v>0</v>
      </c>
      <c r="C80" s="109" t="s">
        <v>1</v>
      </c>
      <c r="D80" s="106" t="s">
        <v>2</v>
      </c>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row>
    <row r="81" spans="1:36" ht="22.25" hidden="1" customHeight="1">
      <c r="A81" s="10"/>
      <c r="B81" s="108"/>
      <c r="C81" s="110"/>
      <c r="D81" s="11">
        <v>80</v>
      </c>
      <c r="E81" s="11">
        <v>90</v>
      </c>
      <c r="F81" s="11">
        <v>100</v>
      </c>
      <c r="G81" s="11">
        <v>110</v>
      </c>
      <c r="H81" s="11">
        <v>120</v>
      </c>
      <c r="I81" s="11">
        <v>130</v>
      </c>
      <c r="J81" s="11">
        <v>140</v>
      </c>
      <c r="K81" s="11">
        <v>150</v>
      </c>
      <c r="L81" s="11">
        <v>160</v>
      </c>
      <c r="M81" s="11">
        <v>170</v>
      </c>
      <c r="N81" s="11">
        <v>180</v>
      </c>
      <c r="O81" s="11">
        <v>190</v>
      </c>
      <c r="P81" s="11">
        <v>200</v>
      </c>
      <c r="Q81" s="11">
        <v>210</v>
      </c>
      <c r="R81" s="11">
        <v>220</v>
      </c>
      <c r="S81" s="11">
        <v>230</v>
      </c>
      <c r="T81" s="11">
        <v>240</v>
      </c>
      <c r="U81" s="11">
        <v>250</v>
      </c>
      <c r="V81" s="11">
        <v>260</v>
      </c>
      <c r="W81" s="11">
        <v>270</v>
      </c>
      <c r="X81" s="11">
        <v>280</v>
      </c>
      <c r="Y81" s="11">
        <v>290</v>
      </c>
      <c r="Z81" s="11">
        <v>300</v>
      </c>
      <c r="AA81" s="11">
        <v>320</v>
      </c>
      <c r="AB81" s="11">
        <v>340</v>
      </c>
      <c r="AC81" s="11">
        <v>360</v>
      </c>
      <c r="AD81" s="11">
        <v>380</v>
      </c>
      <c r="AE81" s="11">
        <v>400</v>
      </c>
      <c r="AF81" s="11">
        <v>420</v>
      </c>
      <c r="AG81" s="11">
        <v>440</v>
      </c>
      <c r="AH81" s="11">
        <v>460</v>
      </c>
      <c r="AI81" s="11">
        <v>480</v>
      </c>
      <c r="AJ81" s="11">
        <v>500</v>
      </c>
    </row>
    <row r="82" spans="1:36" ht="22.25" hidden="1" customHeight="1">
      <c r="A82" s="10"/>
      <c r="B82" s="111">
        <v>22</v>
      </c>
      <c r="C82" s="12">
        <v>9</v>
      </c>
      <c r="D82" s="23">
        <f t="shared" ref="D82:AJ82" si="24">(D17-D65)/D65</f>
        <v>0.11896563550583278</v>
      </c>
      <c r="E82" s="23">
        <f t="shared" si="24"/>
        <v>8.793572277779535E-2</v>
      </c>
      <c r="F82" s="23">
        <f t="shared" si="24"/>
        <v>6.6032254969768944E-2</v>
      </c>
      <c r="G82" s="23">
        <f t="shared" si="24"/>
        <v>4.9745060958672489E-2</v>
      </c>
      <c r="H82" s="23">
        <f t="shared" si="24"/>
        <v>3.7159501950097963E-2</v>
      </c>
      <c r="I82" s="23">
        <f t="shared" si="24"/>
        <v>2.7142424371844928E-2</v>
      </c>
      <c r="J82" s="23">
        <f t="shared" si="24"/>
        <v>1.8980361159934744E-2</v>
      </c>
      <c r="K82" s="23">
        <f t="shared" si="24"/>
        <v>1.2201698492416259E-2</v>
      </c>
      <c r="L82" s="23">
        <f t="shared" si="24"/>
        <v>6.4822018666974082E-3</v>
      </c>
      <c r="M82" s="23">
        <f t="shared" si="24"/>
        <v>1.5916177954309173E-3</v>
      </c>
      <c r="N82" s="23">
        <f t="shared" si="24"/>
        <v>-2.6380765364754557E-3</v>
      </c>
      <c r="O82" s="23">
        <f t="shared" si="24"/>
        <v>-6.3323665225712015E-3</v>
      </c>
      <c r="P82" s="23">
        <f t="shared" si="24"/>
        <v>-9.5868600817502116E-3</v>
      </c>
      <c r="Q82" s="23">
        <f t="shared" si="24"/>
        <v>-1.2475680207314144E-2</v>
      </c>
      <c r="R82" s="23">
        <f t="shared" si="24"/>
        <v>-1.5057179042924126E-2</v>
      </c>
      <c r="S82" s="23">
        <f t="shared" si="24"/>
        <v>-1.7377920420391685E-2</v>
      </c>
      <c r="T82" s="23">
        <f t="shared" si="24"/>
        <v>-1.9475513588487672E-2</v>
      </c>
      <c r="U82" s="23">
        <f t="shared" si="24"/>
        <v>-2.1380667016391072E-2</v>
      </c>
      <c r="V82" s="23">
        <f t="shared" si="24"/>
        <v>-2.3118701722548419E-2</v>
      </c>
      <c r="W82" s="23">
        <f t="shared" si="24"/>
        <v>-2.4710683092054292E-2</v>
      </c>
      <c r="X82" s="23">
        <f t="shared" si="24"/>
        <v>-2.617427886724492E-2</v>
      </c>
      <c r="Y82" s="23">
        <f t="shared" si="24"/>
        <v>-2.7524417605599184E-2</v>
      </c>
      <c r="Z82" s="23">
        <f t="shared" si="24"/>
        <v>-2.877379972168809E-2</v>
      </c>
      <c r="AA82" s="23">
        <f t="shared" si="24"/>
        <v>-3.1012276013014265E-2</v>
      </c>
      <c r="AB82" s="23">
        <f t="shared" si="24"/>
        <v>-3.2960041097674496E-2</v>
      </c>
      <c r="AC82" s="23">
        <f t="shared" si="24"/>
        <v>-3.4670273854937324E-2</v>
      </c>
      <c r="AD82" s="23">
        <f t="shared" si="24"/>
        <v>-3.6183928134353678E-2</v>
      </c>
      <c r="AE82" s="23">
        <f t="shared" si="24"/>
        <v>-3.7533054774703381E-2</v>
      </c>
      <c r="AF82" s="23">
        <f t="shared" si="24"/>
        <v>-3.8743096194397982E-2</v>
      </c>
      <c r="AG82" s="23">
        <f t="shared" si="24"/>
        <v>-3.9834506102358128E-2</v>
      </c>
      <c r="AH82" s="23">
        <f t="shared" si="24"/>
        <v>-4.0823915084340835E-2</v>
      </c>
      <c r="AI82" s="23">
        <f t="shared" si="24"/>
        <v>-4.1724983978646095E-2</v>
      </c>
      <c r="AJ82" s="23">
        <f t="shared" si="24"/>
        <v>-4.2549038437540924E-2</v>
      </c>
    </row>
    <row r="83" spans="1:36" ht="22.25" hidden="1" customHeight="1">
      <c r="A83" s="10"/>
      <c r="B83" s="111"/>
      <c r="C83" s="12">
        <v>15</v>
      </c>
      <c r="D83" s="24">
        <f t="shared" ref="D83:AJ83" si="25">(D18-D66)/D66</f>
        <v>2.141673935504956E-2</v>
      </c>
      <c r="E83" s="24">
        <f t="shared" si="25"/>
        <v>6.4515712355667169E-3</v>
      </c>
      <c r="F83" s="24">
        <f t="shared" si="25"/>
        <v>-4.3275358714732204E-3</v>
      </c>
      <c r="G83" s="24">
        <f t="shared" si="25"/>
        <v>-1.2461463320343848E-2</v>
      </c>
      <c r="H83" s="24">
        <f t="shared" si="25"/>
        <v>-1.8817483130117305E-2</v>
      </c>
      <c r="I83" s="24">
        <f t="shared" si="25"/>
        <v>-2.3921085243383256E-2</v>
      </c>
      <c r="J83" s="24">
        <f t="shared" si="25"/>
        <v>-2.8109243031400097E-2</v>
      </c>
      <c r="K83" s="24">
        <f t="shared" si="25"/>
        <v>-3.1607992130031438E-2</v>
      </c>
      <c r="L83" s="24">
        <f t="shared" si="25"/>
        <v>-3.4574612088186379E-2</v>
      </c>
      <c r="M83" s="24">
        <f t="shared" si="25"/>
        <v>-3.7121921804906137E-2</v>
      </c>
      <c r="N83" s="24">
        <f t="shared" si="25"/>
        <v>-3.9332953011167564E-2</v>
      </c>
      <c r="O83" s="24">
        <f t="shared" si="25"/>
        <v>-4.1270172303341145E-2</v>
      </c>
      <c r="P83" s="24">
        <f t="shared" si="25"/>
        <v>-4.2981476809255424E-2</v>
      </c>
      <c r="Q83" s="24">
        <f t="shared" si="25"/>
        <v>-4.4504207815895161E-2</v>
      </c>
      <c r="R83" s="24">
        <f t="shared" si="25"/>
        <v>-4.5867906863617032E-2</v>
      </c>
      <c r="S83" s="24">
        <f t="shared" si="25"/>
        <v>-4.7096251167148134E-2</v>
      </c>
      <c r="T83" s="24">
        <f t="shared" si="25"/>
        <v>-4.8208439980983835E-2</v>
      </c>
      <c r="U83" s="24">
        <f t="shared" si="25"/>
        <v>-4.9220205425623949E-2</v>
      </c>
      <c r="V83" s="24">
        <f t="shared" si="25"/>
        <v>-5.0144561328610865E-2</v>
      </c>
      <c r="W83" s="24">
        <f t="shared" si="25"/>
        <v>-5.0992366018100074E-2</v>
      </c>
      <c r="X83" s="24">
        <f t="shared" si="25"/>
        <v>-5.1772750851565769E-2</v>
      </c>
      <c r="Y83" s="24">
        <f t="shared" si="25"/>
        <v>-5.2493450420522149E-2</v>
      </c>
      <c r="Z83" s="24">
        <f t="shared" si="25"/>
        <v>-5.3161059781820293E-2</v>
      </c>
      <c r="AA83" s="24">
        <f t="shared" si="25"/>
        <v>-5.4358863198489003E-2</v>
      </c>
      <c r="AB83" s="24">
        <f t="shared" si="25"/>
        <v>-5.5402855582520089E-2</v>
      </c>
      <c r="AC83" s="24">
        <f t="shared" si="25"/>
        <v>-5.6320876034842662E-2</v>
      </c>
      <c r="AD83" s="24">
        <f t="shared" si="25"/>
        <v>-5.7134427587897017E-2</v>
      </c>
      <c r="AE83" s="24">
        <f t="shared" si="25"/>
        <v>-5.7860382742237135E-2</v>
      </c>
      <c r="AF83" s="24">
        <f t="shared" si="25"/>
        <v>-5.8512166233298885E-2</v>
      </c>
      <c r="AG83" s="24">
        <f t="shared" si="25"/>
        <v>-5.9100592884403239E-2</v>
      </c>
      <c r="AH83" s="24">
        <f t="shared" si="25"/>
        <v>-5.9634472453134073E-2</v>
      </c>
      <c r="AI83" s="24">
        <f t="shared" si="25"/>
        <v>-6.0121053721201967E-2</v>
      </c>
      <c r="AJ83" s="24">
        <f t="shared" si="25"/>
        <v>-6.0566355560377746E-2</v>
      </c>
    </row>
    <row r="84" spans="1:36" ht="22.25" hidden="1" customHeight="1">
      <c r="A84" s="10"/>
      <c r="B84" s="111">
        <v>32</v>
      </c>
      <c r="C84" s="12">
        <v>9</v>
      </c>
      <c r="D84" s="25">
        <f t="shared" ref="D84:AJ84" si="26">(D19-D67)/D67</f>
        <v>0.14943422255943395</v>
      </c>
      <c r="E84" s="25">
        <f t="shared" si="26"/>
        <v>0.13175987574915679</v>
      </c>
      <c r="F84" s="25">
        <f t="shared" si="26"/>
        <v>0.11928386623601976</v>
      </c>
      <c r="G84" s="25">
        <f t="shared" si="26"/>
        <v>0.11000683352112317</v>
      </c>
      <c r="H84" s="25">
        <f t="shared" si="26"/>
        <v>0.10283821733233944</v>
      </c>
      <c r="I84" s="25">
        <f t="shared" si="26"/>
        <v>9.7132584039225991E-2</v>
      </c>
      <c r="J84" s="25">
        <f t="shared" si="26"/>
        <v>9.2483549504096277E-2</v>
      </c>
      <c r="K84" s="25">
        <f t="shared" si="26"/>
        <v>8.8622486924073415E-2</v>
      </c>
      <c r="L84" s="25">
        <f t="shared" si="26"/>
        <v>8.5364715372179198E-2</v>
      </c>
      <c r="M84" s="25">
        <f t="shared" si="26"/>
        <v>8.2579084624907345E-2</v>
      </c>
      <c r="N84" s="25">
        <f t="shared" si="26"/>
        <v>8.016989046510449E-2</v>
      </c>
      <c r="O84" s="25">
        <f t="shared" si="26"/>
        <v>7.8065657591352616E-2</v>
      </c>
      <c r="P84" s="25">
        <f t="shared" si="26"/>
        <v>7.621192863114265E-2</v>
      </c>
      <c r="Q84" s="25">
        <f t="shared" si="26"/>
        <v>7.4566483823765392E-2</v>
      </c>
      <c r="R84" s="25">
        <f t="shared" si="26"/>
        <v>7.3096086336321767E-2</v>
      </c>
      <c r="S84" s="25">
        <f t="shared" si="26"/>
        <v>7.177421384760993E-2</v>
      </c>
      <c r="T84" s="25">
        <f t="shared" si="26"/>
        <v>7.0579444482812587E-2</v>
      </c>
      <c r="U84" s="25">
        <f t="shared" si="26"/>
        <v>6.9494286986345272E-2</v>
      </c>
      <c r="V84" s="26">
        <f t="shared" si="26"/>
        <v>6.8504318743954157E-2</v>
      </c>
      <c r="W84" s="25">
        <f t="shared" si="26"/>
        <v>6.7597541110167206E-2</v>
      </c>
      <c r="X84" s="25">
        <f t="shared" si="26"/>
        <v>6.6763890704911691E-2</v>
      </c>
      <c r="Y84" s="25">
        <f t="shared" si="26"/>
        <v>6.5994864362078867E-2</v>
      </c>
      <c r="Z84" s="25">
        <f t="shared" si="26"/>
        <v>6.5283228044830402E-2</v>
      </c>
      <c r="AA84" s="25">
        <f t="shared" si="26"/>
        <v>6.4008212976427614E-2</v>
      </c>
      <c r="AB84" s="25">
        <f t="shared" si="26"/>
        <v>6.2898784280544323E-2</v>
      </c>
      <c r="AC84" s="25">
        <f t="shared" si="26"/>
        <v>6.192465176708583E-2</v>
      </c>
      <c r="AD84" s="25">
        <f t="shared" si="26"/>
        <v>6.1062488508047998E-2</v>
      </c>
      <c r="AE84" s="25">
        <f t="shared" si="26"/>
        <v>6.0294038646731538E-2</v>
      </c>
      <c r="AF84" s="25">
        <f t="shared" si="26"/>
        <v>5.9604810420602471E-2</v>
      </c>
      <c r="AG84" s="25">
        <f t="shared" si="26"/>
        <v>5.8983153589191817E-2</v>
      </c>
      <c r="AH84" s="25">
        <f t="shared" si="26"/>
        <v>5.8419595527071988E-2</v>
      </c>
      <c r="AI84" s="25">
        <f t="shared" si="26"/>
        <v>5.7906355149069673E-2</v>
      </c>
      <c r="AJ84" s="25">
        <f t="shared" si="26"/>
        <v>5.7436981470042343E-2</v>
      </c>
    </row>
    <row r="85" spans="1:36" ht="22.25" hidden="1" customHeight="1">
      <c r="A85" s="10"/>
      <c r="B85" s="111"/>
      <c r="C85" s="12">
        <v>11</v>
      </c>
      <c r="D85" s="26">
        <f t="shared" ref="D85:AJ85" si="27">(D20-D68)/D68</f>
        <v>1.7073367544548971E-2</v>
      </c>
      <c r="E85" s="26">
        <f t="shared" si="27"/>
        <v>2.311239752350164E-4</v>
      </c>
      <c r="F85" s="26">
        <f t="shared" si="27"/>
        <v>-1.1657518544280255E-2</v>
      </c>
      <c r="G85" s="26">
        <f t="shared" si="27"/>
        <v>-2.0497791186997006E-2</v>
      </c>
      <c r="H85" s="26">
        <f t="shared" si="27"/>
        <v>-2.7328910956368923E-2</v>
      </c>
      <c r="I85" s="26">
        <f t="shared" si="27"/>
        <v>-3.2765924650358817E-2</v>
      </c>
      <c r="J85" s="26">
        <f t="shared" si="27"/>
        <v>-3.7196083956572902E-2</v>
      </c>
      <c r="K85" s="26">
        <f t="shared" si="27"/>
        <v>-4.0875368804106284E-2</v>
      </c>
      <c r="L85" s="26">
        <f t="shared" si="27"/>
        <v>-4.3979765394213048E-2</v>
      </c>
      <c r="M85" s="26">
        <f t="shared" si="27"/>
        <v>-4.6634249435028696E-2</v>
      </c>
      <c r="N85" s="26">
        <f t="shared" si="27"/>
        <v>-4.8930019416274784E-2</v>
      </c>
      <c r="O85" s="26">
        <f t="shared" si="27"/>
        <v>-5.0935185602426436E-2</v>
      </c>
      <c r="P85" s="26">
        <f t="shared" si="27"/>
        <v>-5.2701641528321699E-2</v>
      </c>
      <c r="Q85" s="26">
        <f t="shared" si="27"/>
        <v>-5.4269619260296366E-2</v>
      </c>
      <c r="R85" s="26">
        <f t="shared" si="27"/>
        <v>-5.5670790850571403E-2</v>
      </c>
      <c r="S85" s="26">
        <f t="shared" si="27"/>
        <v>-5.6930429956980569E-2</v>
      </c>
      <c r="T85" s="26">
        <f t="shared" si="27"/>
        <v>-5.8068949918542695E-2</v>
      </c>
      <c r="U85" s="26">
        <f t="shared" si="27"/>
        <v>-5.9103018507484353E-2</v>
      </c>
      <c r="V85" s="26">
        <f t="shared" si="27"/>
        <v>-6.004637932546604E-2</v>
      </c>
      <c r="W85" s="26">
        <f t="shared" si="27"/>
        <v>-6.0910466125129778E-2</v>
      </c>
      <c r="X85" s="26">
        <f t="shared" si="27"/>
        <v>-6.1704868505466276E-2</v>
      </c>
      <c r="Y85" s="26">
        <f t="shared" si="27"/>
        <v>-6.2437689305931569E-2</v>
      </c>
      <c r="Z85" s="26">
        <f t="shared" si="27"/>
        <v>-6.3115821986959156E-2</v>
      </c>
      <c r="AA85" s="26">
        <f t="shared" si="27"/>
        <v>-6.4330809707133438E-2</v>
      </c>
      <c r="AB85" s="26">
        <f t="shared" si="27"/>
        <v>-6.5388006814298086E-2</v>
      </c>
      <c r="AC85" s="26">
        <f t="shared" si="27"/>
        <v>-6.6316277444979352E-2</v>
      </c>
      <c r="AD85" s="26">
        <f t="shared" si="27"/>
        <v>-6.7137850302019089E-2</v>
      </c>
      <c r="AE85" s="26">
        <f t="shared" si="27"/>
        <v>-6.7870121761554408E-2</v>
      </c>
      <c r="AF85" s="26">
        <f t="shared" si="27"/>
        <v>-6.8526901318044842E-2</v>
      </c>
      <c r="AG85" s="26">
        <f t="shared" si="27"/>
        <v>-6.9119290721938467E-2</v>
      </c>
      <c r="AH85" s="26">
        <f t="shared" si="27"/>
        <v>-6.9656316630140921E-2</v>
      </c>
      <c r="AI85" s="26">
        <f t="shared" si="27"/>
        <v>-7.0145393796539571E-2</v>
      </c>
      <c r="AJ85" s="26">
        <f t="shared" si="27"/>
        <v>-7.0592669495724347E-2</v>
      </c>
    </row>
    <row r="86" spans="1:36" ht="22.25" hidden="1" customHeight="1">
      <c r="A86" s="10"/>
      <c r="B86" s="111"/>
      <c r="C86" s="12">
        <v>15</v>
      </c>
      <c r="D86" s="26">
        <f t="shared" ref="D86:AJ86" si="28">(D21-D69)/D69</f>
        <v>-5.1261974748046182E-2</v>
      </c>
      <c r="E86" s="26">
        <f t="shared" si="28"/>
        <v>-6.5656545725474802E-2</v>
      </c>
      <c r="F86" s="26">
        <f t="shared" si="28"/>
        <v>-7.6024663282643651E-2</v>
      </c>
      <c r="G86" s="26">
        <f t="shared" si="28"/>
        <v>-8.3848457512900071E-2</v>
      </c>
      <c r="H86" s="26">
        <f t="shared" si="28"/>
        <v>-8.9962132785723251E-2</v>
      </c>
      <c r="I86" s="26">
        <f t="shared" si="28"/>
        <v>-9.4871142980157502E-2</v>
      </c>
      <c r="J86" s="26">
        <f t="shared" si="28"/>
        <v>-9.8899613229401856E-2</v>
      </c>
      <c r="K86" s="26">
        <f t="shared" si="28"/>
        <v>-0.10226496080387369</v>
      </c>
      <c r="L86" s="26">
        <f t="shared" si="28"/>
        <v>-0.10511846844306426</v>
      </c>
      <c r="M86" s="26">
        <f t="shared" si="28"/>
        <v>-0.10756865344774053</v>
      </c>
      <c r="N86" s="26">
        <f t="shared" si="28"/>
        <v>-0.10969538168612272</v>
      </c>
      <c r="O86" s="26">
        <f t="shared" si="28"/>
        <v>-0.11155873800643902</v>
      </c>
      <c r="P86" s="26">
        <f t="shared" si="28"/>
        <v>-0.11320479329814714</v>
      </c>
      <c r="Q86" s="26">
        <f t="shared" si="28"/>
        <v>-0.11466946508663675</v>
      </c>
      <c r="R86" s="26">
        <f t="shared" si="28"/>
        <v>-0.11598116854212469</v>
      </c>
      <c r="S86" s="26">
        <f t="shared" si="28"/>
        <v>-0.11716267810624918</v>
      </c>
      <c r="T86" s="26">
        <f t="shared" si="28"/>
        <v>-0.11823246099764324</v>
      </c>
      <c r="U86" s="26">
        <f t="shared" si="28"/>
        <v>-0.11920564949703773</v>
      </c>
      <c r="V86" s="26">
        <f t="shared" si="28"/>
        <v>-0.12009476123622544</v>
      </c>
      <c r="W86" s="26">
        <f t="shared" si="28"/>
        <v>-0.1209102405332444</v>
      </c>
      <c r="X86" s="26">
        <f t="shared" si="28"/>
        <v>-0.12166087058199147</v>
      </c>
      <c r="Y86" s="26">
        <f t="shared" si="28"/>
        <v>-0.12235409106678084</v>
      </c>
      <c r="Z86" s="26">
        <f t="shared" si="28"/>
        <v>-0.12299624558583951</v>
      </c>
      <c r="AA86" s="26">
        <f t="shared" si="28"/>
        <v>-0.1241483787366727</v>
      </c>
      <c r="AB86" s="26">
        <f t="shared" si="28"/>
        <v>-0.12515256541548878</v>
      </c>
      <c r="AC86" s="26">
        <f t="shared" si="28"/>
        <v>-0.12603558326428185</v>
      </c>
      <c r="AD86" s="26">
        <f t="shared" si="28"/>
        <v>-0.12681811544038149</v>
      </c>
      <c r="AE86" s="26">
        <f t="shared" si="28"/>
        <v>-0.12751639112376476</v>
      </c>
      <c r="AF86" s="26">
        <f t="shared" si="28"/>
        <v>-0.12814332318687952</v>
      </c>
      <c r="AG86" s="26">
        <f t="shared" si="28"/>
        <v>-0.12870931410169623</v>
      </c>
      <c r="AH86" s="26">
        <f t="shared" si="28"/>
        <v>-0.12922283772429366</v>
      </c>
      <c r="AI86" s="26">
        <f t="shared" si="28"/>
        <v>-0.12969086645230837</v>
      </c>
      <c r="AJ86" s="26">
        <f t="shared" si="28"/>
        <v>-0.13011918966787253</v>
      </c>
    </row>
    <row r="87" spans="1:36" ht="22.25" hidden="1" customHeight="1">
      <c r="A87" s="10"/>
      <c r="B87" s="111"/>
      <c r="C87" s="12">
        <v>30</v>
      </c>
      <c r="D87" s="26">
        <f t="shared" ref="D87:AJ87" si="29">(D22-D70)/D70</f>
        <v>0.23006046702155397</v>
      </c>
      <c r="E87" s="26">
        <f t="shared" si="29"/>
        <v>0.20620060368208262</v>
      </c>
      <c r="F87" s="26">
        <f t="shared" si="29"/>
        <v>0.18912588897977323</v>
      </c>
      <c r="G87" s="26">
        <f t="shared" si="29"/>
        <v>0.17630233443590493</v>
      </c>
      <c r="H87" s="26">
        <f t="shared" si="29"/>
        <v>0.16631805839201691</v>
      </c>
      <c r="I87" s="26">
        <f t="shared" si="29"/>
        <v>0.15832407614877264</v>
      </c>
      <c r="J87" s="26">
        <f t="shared" si="29"/>
        <v>0.15177920224045921</v>
      </c>
      <c r="K87" s="26">
        <f t="shared" si="29"/>
        <v>0.14632215212329924</v>
      </c>
      <c r="L87" s="26">
        <f t="shared" si="29"/>
        <v>0.14170252453676566</v>
      </c>
      <c r="M87" s="26">
        <f t="shared" si="29"/>
        <v>0.13863294014592134</v>
      </c>
      <c r="N87" s="26">
        <f t="shared" si="29"/>
        <v>0.13513684648996874</v>
      </c>
      <c r="O87" s="26">
        <f t="shared" si="29"/>
        <v>0.13207716507364806</v>
      </c>
      <c r="P87" s="26">
        <f t="shared" si="29"/>
        <v>0.12937698140927714</v>
      </c>
      <c r="Q87" s="26">
        <f t="shared" si="29"/>
        <v>0.12697645227351337</v>
      </c>
      <c r="R87" s="26">
        <f t="shared" si="29"/>
        <v>0.1248283184599385</v>
      </c>
      <c r="S87" s="26">
        <f t="shared" si="29"/>
        <v>0.12289476222818055</v>
      </c>
      <c r="T87" s="26">
        <f t="shared" si="29"/>
        <v>0.12114516168600983</v>
      </c>
      <c r="U87" s="26">
        <f t="shared" si="29"/>
        <v>0.11955445700146118</v>
      </c>
      <c r="V87" s="26">
        <f t="shared" si="29"/>
        <v>0.11810194241361319</v>
      </c>
      <c r="W87" s="26">
        <f t="shared" si="29"/>
        <v>0.11677035996436938</v>
      </c>
      <c r="X87" s="26">
        <f t="shared" si="29"/>
        <v>0.11554521054356735</v>
      </c>
      <c r="Y87" s="26">
        <f t="shared" si="29"/>
        <v>0.11441422378939811</v>
      </c>
      <c r="Z87" s="26">
        <f t="shared" si="29"/>
        <v>0.11336694569291832</v>
      </c>
      <c r="AA87" s="26">
        <f t="shared" si="29"/>
        <v>0.11148890363879928</v>
      </c>
      <c r="AB87" s="26">
        <f t="shared" si="29"/>
        <v>0.1098530179104682</v>
      </c>
      <c r="AC87" s="26">
        <f t="shared" si="29"/>
        <v>0.10841528938849736</v>
      </c>
      <c r="AD87" s="26">
        <f t="shared" si="29"/>
        <v>0.10714176958381481</v>
      </c>
      <c r="AE87" s="26">
        <f t="shared" si="29"/>
        <v>0.10600584586369874</v>
      </c>
      <c r="AF87" s="26">
        <f t="shared" si="29"/>
        <v>0.10529762528619274</v>
      </c>
      <c r="AG87" s="26">
        <f t="shared" si="29"/>
        <v>0.104362123477269</v>
      </c>
      <c r="AH87" s="26">
        <f t="shared" si="29"/>
        <v>0.10351362285854643</v>
      </c>
      <c r="AI87" s="26">
        <f t="shared" si="29"/>
        <v>0.10274052610340174</v>
      </c>
      <c r="AJ87" s="26">
        <f t="shared" si="29"/>
        <v>0.1020332094368203</v>
      </c>
    </row>
    <row r="88" spans="1:36" ht="22.25" hidden="1" customHeight="1">
      <c r="A88" s="10"/>
      <c r="B88" s="111"/>
      <c r="C88" s="12">
        <v>45</v>
      </c>
      <c r="D88" s="24">
        <f t="shared" ref="D88:AJ88" si="30">(D23-D71)/D71</f>
        <v>-9.2515799360174872E-2</v>
      </c>
      <c r="E88" s="24">
        <f t="shared" si="30"/>
        <v>-0.11076719903859489</v>
      </c>
      <c r="F88" s="24">
        <f t="shared" si="30"/>
        <v>-0.12462201788238525</v>
      </c>
      <c r="G88" s="24">
        <f t="shared" si="30"/>
        <v>-0.13434329637232187</v>
      </c>
      <c r="H88" s="24">
        <f t="shared" si="30"/>
        <v>-0.14251326942529641</v>
      </c>
      <c r="I88" s="24">
        <f t="shared" si="30"/>
        <v>-0.14851842489422498</v>
      </c>
      <c r="J88" s="24">
        <f t="shared" si="30"/>
        <v>-0.15343794111408063</v>
      </c>
      <c r="K88" s="24">
        <f t="shared" si="30"/>
        <v>-0.15798082178664721</v>
      </c>
      <c r="L88" s="24">
        <f t="shared" si="30"/>
        <v>-0.16142110471486221</v>
      </c>
      <c r="M88" s="24">
        <f t="shared" si="30"/>
        <v>-0.16474571679463426</v>
      </c>
      <c r="N88" s="24">
        <f t="shared" si="30"/>
        <v>-0.16727942126629108</v>
      </c>
      <c r="O88" s="24">
        <f t="shared" si="30"/>
        <v>-0.1698226950974609</v>
      </c>
      <c r="P88" s="24">
        <f t="shared" si="30"/>
        <v>-0.17176159423899698</v>
      </c>
      <c r="Q88" s="24">
        <f t="shared" si="30"/>
        <v>-0.17377341743463948</v>
      </c>
      <c r="R88" s="24">
        <f t="shared" si="30"/>
        <v>-0.17530155094923605</v>
      </c>
      <c r="S88" s="24">
        <f t="shared" si="30"/>
        <v>-0.17693523183719523</v>
      </c>
      <c r="T88" s="24">
        <f t="shared" si="30"/>
        <v>-0.17816813485651373</v>
      </c>
      <c r="U88" s="24">
        <f t="shared" si="30"/>
        <v>-0.17952298887241175</v>
      </c>
      <c r="V88" s="24">
        <f t="shared" si="30"/>
        <v>-0.18053679321714206</v>
      </c>
      <c r="W88" s="24">
        <f t="shared" si="30"/>
        <v>-0.18168001567322487</v>
      </c>
      <c r="X88" s="24">
        <f t="shared" si="30"/>
        <v>-0.18252689345300069</v>
      </c>
      <c r="Y88" s="24">
        <f t="shared" si="30"/>
        <v>-0.18350559182400927</v>
      </c>
      <c r="Z88" s="24">
        <f t="shared" si="30"/>
        <v>-0.1842224717796786</v>
      </c>
      <c r="AA88" s="24">
        <f t="shared" si="30"/>
        <v>-0.18568440453995907</v>
      </c>
      <c r="AB88" s="24">
        <f t="shared" si="30"/>
        <v>-0.18695787233740677</v>
      </c>
      <c r="AC88" s="24">
        <f t="shared" si="30"/>
        <v>-0.18807711225809448</v>
      </c>
      <c r="AD88" s="24">
        <f t="shared" si="30"/>
        <v>-0.18906854207149765</v>
      </c>
      <c r="AE88" s="24">
        <f t="shared" si="30"/>
        <v>-0.18995287194908136</v>
      </c>
      <c r="AF88" s="24">
        <f t="shared" si="30"/>
        <v>-0.19074656689302641</v>
      </c>
      <c r="AG88" s="24">
        <f t="shared" si="30"/>
        <v>-0.19146288143137316</v>
      </c>
      <c r="AH88" s="24">
        <f t="shared" si="30"/>
        <v>-0.19211260575036002</v>
      </c>
      <c r="AI88" s="24">
        <f t="shared" si="30"/>
        <v>-0.19259219195690536</v>
      </c>
      <c r="AJ88" s="24">
        <f t="shared" si="30"/>
        <v>-0.1931386996827136</v>
      </c>
    </row>
    <row r="89" spans="1:36" ht="22.25" hidden="1" customHeight="1">
      <c r="A89" s="10"/>
      <c r="B89" s="123">
        <v>42</v>
      </c>
      <c r="C89" s="12">
        <v>9</v>
      </c>
      <c r="D89" s="25">
        <f t="shared" ref="D89:AJ89" si="31">(D24-D72)/D72</f>
        <v>-6.8183339203890858E-2</v>
      </c>
      <c r="E89" s="25">
        <f t="shared" si="31"/>
        <v>-8.3993590076359398E-2</v>
      </c>
      <c r="F89" s="25">
        <f t="shared" si="31"/>
        <v>-9.5381393152333238E-2</v>
      </c>
      <c r="G89" s="25">
        <f t="shared" si="31"/>
        <v>-0.10397464332622729</v>
      </c>
      <c r="H89" s="25">
        <f t="shared" si="31"/>
        <v>-0.11068958745118329</v>
      </c>
      <c r="I89" s="25">
        <f t="shared" si="31"/>
        <v>-0.11608138987664009</v>
      </c>
      <c r="J89" s="25">
        <f t="shared" si="31"/>
        <v>-0.12050605285358476</v>
      </c>
      <c r="K89" s="25">
        <f t="shared" si="31"/>
        <v>-0.12420237624584718</v>
      </c>
      <c r="L89" s="25">
        <f t="shared" si="31"/>
        <v>-0.12733652117540797</v>
      </c>
      <c r="M89" s="25">
        <f t="shared" si="31"/>
        <v>-0.13002767742234519</v>
      </c>
      <c r="N89" s="25">
        <f t="shared" si="31"/>
        <v>-0.13236356551787168</v>
      </c>
      <c r="O89" s="25">
        <f t="shared" si="31"/>
        <v>-0.13441017954584092</v>
      </c>
      <c r="P89" s="25">
        <f t="shared" si="31"/>
        <v>-0.13621812138395942</v>
      </c>
      <c r="Q89" s="25">
        <f t="shared" si="31"/>
        <v>-0.13782684098096265</v>
      </c>
      <c r="R89" s="25">
        <f t="shared" si="31"/>
        <v>-0.13926754808741759</v>
      </c>
      <c r="S89" s="25">
        <f t="shared" si="31"/>
        <v>-0.14056525696990663</v>
      </c>
      <c r="T89" s="25">
        <f t="shared" si="31"/>
        <v>-0.14174025106445357</v>
      </c>
      <c r="U89" s="25">
        <f t="shared" si="31"/>
        <v>-0.14280915088409743</v>
      </c>
      <c r="V89" s="26">
        <f t="shared" si="31"/>
        <v>-0.14378570514696903</v>
      </c>
      <c r="W89" s="25">
        <f t="shared" si="31"/>
        <v>-0.14468138535080349</v>
      </c>
      <c r="X89" s="25">
        <f t="shared" si="31"/>
        <v>-0.14550583850065521</v>
      </c>
      <c r="Y89" s="25">
        <f t="shared" si="31"/>
        <v>-0.14626723596026961</v>
      </c>
      <c r="Z89" s="25">
        <f t="shared" si="31"/>
        <v>-0.14697254520923089</v>
      </c>
      <c r="AA89" s="25">
        <f t="shared" si="31"/>
        <v>-0.14823798856156997</v>
      </c>
      <c r="AB89" s="25">
        <f t="shared" si="31"/>
        <v>-0.14934093517524594</v>
      </c>
      <c r="AC89" s="25">
        <f t="shared" si="31"/>
        <v>-0.15031079622467736</v>
      </c>
      <c r="AD89" s="25">
        <f t="shared" si="31"/>
        <v>-0.15117028901812793</v>
      </c>
      <c r="AE89" s="25">
        <f t="shared" si="31"/>
        <v>-0.15193723884593116</v>
      </c>
      <c r="AF89" s="25">
        <f t="shared" si="31"/>
        <v>-0.15262582853807091</v>
      </c>
      <c r="AG89" s="25">
        <f t="shared" si="31"/>
        <v>-0.1532474836307321</v>
      </c>
      <c r="AH89" s="25">
        <f t="shared" si="31"/>
        <v>-0.15381151136833776</v>
      </c>
      <c r="AI89" s="25">
        <f t="shared" si="31"/>
        <v>-0.15432556987116083</v>
      </c>
      <c r="AJ89" s="25">
        <f t="shared" si="31"/>
        <v>-0.15479601789654412</v>
      </c>
    </row>
    <row r="90" spans="1:36" ht="22.25" hidden="1" customHeight="1">
      <c r="A90" s="10"/>
      <c r="B90" s="123"/>
      <c r="C90" s="12">
        <v>11</v>
      </c>
      <c r="D90" s="26">
        <f t="shared" ref="D90:AJ90" si="32">(D25-D73)/D73</f>
        <v>-5.4599767995244818E-2</v>
      </c>
      <c r="E90" s="26">
        <f t="shared" si="32"/>
        <v>-6.9432748386133836E-2</v>
      </c>
      <c r="F90" s="26">
        <f t="shared" si="32"/>
        <v>-8.0116643352998049E-2</v>
      </c>
      <c r="G90" s="26">
        <f t="shared" si="32"/>
        <v>-8.8178723604067297E-2</v>
      </c>
      <c r="H90" s="26">
        <f t="shared" si="32"/>
        <v>-9.4478600521569395E-2</v>
      </c>
      <c r="I90" s="26">
        <f t="shared" si="32"/>
        <v>-9.9537122381435625E-2</v>
      </c>
      <c r="J90" s="26">
        <f t="shared" si="32"/>
        <v>-0.10368828606016005</v>
      </c>
      <c r="K90" s="26">
        <f t="shared" si="32"/>
        <v>-0.10715613061481472</v>
      </c>
      <c r="L90" s="26">
        <f t="shared" si="32"/>
        <v>-0.11009654633986392</v>
      </c>
      <c r="M90" s="26">
        <f t="shared" si="32"/>
        <v>-0.11262135560200863</v>
      </c>
      <c r="N90" s="26">
        <f t="shared" si="32"/>
        <v>-0.11481285671073499</v>
      </c>
      <c r="O90" s="26">
        <f t="shared" si="32"/>
        <v>-0.11673296449330348</v>
      </c>
      <c r="P90" s="26">
        <f t="shared" si="32"/>
        <v>-0.11842915300093651</v>
      </c>
      <c r="Q90" s="26">
        <f t="shared" si="32"/>
        <v>-0.11993843368403699</v>
      </c>
      <c r="R90" s="26">
        <f t="shared" si="32"/>
        <v>-0.12129008714174866</v>
      </c>
      <c r="S90" s="26">
        <f t="shared" si="32"/>
        <v>-0.12250758144733002</v>
      </c>
      <c r="T90" s="26">
        <f t="shared" si="32"/>
        <v>-0.12360994626774989</v>
      </c>
      <c r="U90" s="26">
        <f t="shared" si="32"/>
        <v>-0.12461277476126967</v>
      </c>
      <c r="V90" s="26">
        <f t="shared" si="32"/>
        <v>-0.12552896580394529</v>
      </c>
      <c r="W90" s="26">
        <f t="shared" si="32"/>
        <v>-0.12636928181203103</v>
      </c>
      <c r="X90" s="26">
        <f t="shared" si="32"/>
        <v>-0.12714277348547762</v>
      </c>
      <c r="Y90" s="26">
        <f t="shared" si="32"/>
        <v>-0.1278571070959455</v>
      </c>
      <c r="Z90" s="26">
        <f t="shared" si="32"/>
        <v>-0.12851881944597376</v>
      </c>
      <c r="AA90" s="26">
        <f t="shared" si="32"/>
        <v>-0.12970604263315999</v>
      </c>
      <c r="AB90" s="26">
        <f t="shared" si="32"/>
        <v>-0.1307408134046559</v>
      </c>
      <c r="AC90" s="26">
        <f t="shared" si="32"/>
        <v>-0.13165072495787203</v>
      </c>
      <c r="AD90" s="26">
        <f t="shared" si="32"/>
        <v>-0.13245709038838946</v>
      </c>
      <c r="AE90" s="26">
        <f t="shared" si="32"/>
        <v>-0.13317663316151573</v>
      </c>
      <c r="AF90" s="26">
        <f t="shared" si="32"/>
        <v>-0.1338226594316409</v>
      </c>
      <c r="AG90" s="26">
        <f t="shared" si="32"/>
        <v>-0.13440588849446322</v>
      </c>
      <c r="AH90" s="26">
        <f t="shared" si="32"/>
        <v>-0.13493505229074376</v>
      </c>
      <c r="AI90" s="26">
        <f t="shared" si="32"/>
        <v>-0.13541733557351057</v>
      </c>
      <c r="AJ90" s="26">
        <f t="shared" si="32"/>
        <v>-0.13585870404968045</v>
      </c>
    </row>
    <row r="91" spans="1:36" ht="22.25" hidden="1" customHeight="1">
      <c r="A91" s="10"/>
      <c r="B91" s="123"/>
      <c r="C91" s="12">
        <v>15</v>
      </c>
      <c r="D91" s="26">
        <f t="shared" ref="D91:AJ91" si="33">(D26-D74)/D74</f>
        <v>4.5715331494500425E-2</v>
      </c>
      <c r="E91" s="26">
        <f t="shared" si="33"/>
        <v>1.778218762262216E-2</v>
      </c>
      <c r="F91" s="26">
        <f t="shared" si="33"/>
        <v>-1.9353256987039145E-3</v>
      </c>
      <c r="G91" s="26">
        <f t="shared" si="33"/>
        <v>-1.6597066373535845E-2</v>
      </c>
      <c r="H91" s="26">
        <f t="shared" si="33"/>
        <v>-2.7926593258633489E-2</v>
      </c>
      <c r="I91" s="26">
        <f t="shared" si="33"/>
        <v>-3.6943971799833546E-2</v>
      </c>
      <c r="J91" s="26">
        <f t="shared" si="33"/>
        <v>-4.4291465425996553E-2</v>
      </c>
      <c r="K91" s="26">
        <f t="shared" si="33"/>
        <v>-5.0393621149419893E-2</v>
      </c>
      <c r="L91" s="26">
        <f t="shared" si="33"/>
        <v>-5.5542315041058665E-2</v>
      </c>
      <c r="M91" s="26">
        <f t="shared" si="33"/>
        <v>-5.994482141216978E-2</v>
      </c>
      <c r="N91" s="26">
        <f t="shared" si="33"/>
        <v>-6.3752394489887773E-2</v>
      </c>
      <c r="O91" s="26">
        <f t="shared" si="33"/>
        <v>-6.707799629194526E-2</v>
      </c>
      <c r="P91" s="26">
        <f t="shared" si="33"/>
        <v>-7.0007693117567091E-2</v>
      </c>
      <c r="Q91" s="26">
        <f t="shared" si="33"/>
        <v>-7.2608210524579844E-2</v>
      </c>
      <c r="R91" s="26">
        <f t="shared" si="33"/>
        <v>-7.4932077143612399E-2</v>
      </c>
      <c r="S91" s="26">
        <f t="shared" si="33"/>
        <v>-7.70212097607227E-2</v>
      </c>
      <c r="T91" s="26">
        <f t="shared" si="33"/>
        <v>-7.8909464241572372E-2</v>
      </c>
      <c r="U91" s="26">
        <f t="shared" si="33"/>
        <v>-8.06244843663807E-2</v>
      </c>
      <c r="V91" s="26">
        <f t="shared" si="33"/>
        <v>-8.2189064129363651E-2</v>
      </c>
      <c r="W91" s="26">
        <f t="shared" si="33"/>
        <v>-8.3622166601339643E-2</v>
      </c>
      <c r="X91" s="26">
        <f t="shared" si="33"/>
        <v>-8.4939696293317726E-2</v>
      </c>
      <c r="Y91" s="26">
        <f t="shared" si="33"/>
        <v>-8.6155091900646338E-2</v>
      </c>
      <c r="Z91" s="26">
        <f t="shared" si="33"/>
        <v>-8.7279786343248789E-2</v>
      </c>
      <c r="AA91" s="26">
        <f t="shared" si="33"/>
        <v>-8.9294863886244857E-2</v>
      </c>
      <c r="AB91" s="26">
        <f t="shared" si="33"/>
        <v>-9.1048243047034016E-2</v>
      </c>
      <c r="AC91" s="26">
        <f t="shared" si="33"/>
        <v>-9.2587795480897447E-2</v>
      </c>
      <c r="AD91" s="26">
        <f t="shared" si="33"/>
        <v>-9.3950387864891377E-2</v>
      </c>
      <c r="AE91" s="26">
        <f t="shared" si="33"/>
        <v>-9.5164872381060014E-2</v>
      </c>
      <c r="AF91" s="26">
        <f t="shared" si="33"/>
        <v>-9.6254152307932994E-2</v>
      </c>
      <c r="AG91" s="26">
        <f t="shared" si="33"/>
        <v>-9.7236640085112458E-2</v>
      </c>
      <c r="AH91" s="26">
        <f t="shared" si="33"/>
        <v>-9.8127306574705156E-2</v>
      </c>
      <c r="AI91" s="26">
        <f t="shared" si="33"/>
        <v>-9.8938449270584039E-2</v>
      </c>
      <c r="AJ91" s="26">
        <f t="shared" si="33"/>
        <v>-9.9680263530917718E-2</v>
      </c>
    </row>
    <row r="92" spans="1:36" ht="22.25" hidden="1" customHeight="1">
      <c r="A92" s="10"/>
      <c r="B92" s="123"/>
      <c r="C92" s="12">
        <v>30</v>
      </c>
      <c r="D92" s="26">
        <f t="shared" ref="D92:AJ92" si="34">(D27-D75)/D75</f>
        <v>-8.5900559721008435E-2</v>
      </c>
      <c r="E92" s="26">
        <f t="shared" si="34"/>
        <v>-0.10312098357861862</v>
      </c>
      <c r="F92" s="26">
        <f t="shared" si="34"/>
        <v>-0.11624476198689188</v>
      </c>
      <c r="G92" s="26">
        <f t="shared" si="34"/>
        <v>-0.1254105071787307</v>
      </c>
      <c r="H92" s="26">
        <f t="shared" si="34"/>
        <v>-0.133154126608338</v>
      </c>
      <c r="I92" s="26">
        <f t="shared" si="34"/>
        <v>-0.13881208324329788</v>
      </c>
      <c r="J92" s="26">
        <f t="shared" si="34"/>
        <v>-0.14344716880951561</v>
      </c>
      <c r="K92" s="26">
        <f t="shared" si="34"/>
        <v>-0.14775810666107317</v>
      </c>
      <c r="L92" s="26">
        <f t="shared" si="34"/>
        <v>-0.1509971335078252</v>
      </c>
      <c r="M92" s="26">
        <f t="shared" si="34"/>
        <v>-0.15415383385876757</v>
      </c>
      <c r="N92" s="26">
        <f t="shared" si="34"/>
        <v>-0.15653755399356845</v>
      </c>
      <c r="O92" s="26">
        <f t="shared" si="34"/>
        <v>-0.1589537558346675</v>
      </c>
      <c r="P92" s="26">
        <f t="shared" si="34"/>
        <v>-0.16077650604414809</v>
      </c>
      <c r="Q92" s="26">
        <f t="shared" si="34"/>
        <v>-0.16268888287989133</v>
      </c>
      <c r="R92" s="26">
        <f t="shared" si="34"/>
        <v>-0.16412437031605562</v>
      </c>
      <c r="S92" s="26">
        <f t="shared" si="34"/>
        <v>-0.16567815356991877</v>
      </c>
      <c r="T92" s="26">
        <f t="shared" si="34"/>
        <v>-0.16683540173003919</v>
      </c>
      <c r="U92" s="26">
        <f t="shared" si="34"/>
        <v>-0.16812469383870607</v>
      </c>
      <c r="V92" s="26">
        <f t="shared" si="34"/>
        <v>-0.16907552706122364</v>
      </c>
      <c r="W92" s="26">
        <f t="shared" si="34"/>
        <v>-0.17016400929886139</v>
      </c>
      <c r="X92" s="26">
        <f t="shared" si="34"/>
        <v>-0.17095763637003944</v>
      </c>
      <c r="Y92" s="26">
        <f t="shared" si="34"/>
        <v>-0.17188996173792348</v>
      </c>
      <c r="Z92" s="26">
        <f t="shared" si="34"/>
        <v>-0.17256120572547437</v>
      </c>
      <c r="AA92" s="26">
        <f t="shared" si="34"/>
        <v>-0.17394380807253612</v>
      </c>
      <c r="AB92" s="26">
        <f t="shared" si="34"/>
        <v>-0.17514817233161561</v>
      </c>
      <c r="AC92" s="26">
        <f t="shared" si="34"/>
        <v>-0.1762066777453469</v>
      </c>
      <c r="AD92" s="26">
        <f t="shared" si="34"/>
        <v>-0.17714430854766602</v>
      </c>
      <c r="AE92" s="26">
        <f t="shared" si="34"/>
        <v>-0.17798065109196312</v>
      </c>
      <c r="AF92" s="26">
        <f t="shared" si="34"/>
        <v>-0.17873127692248289</v>
      </c>
      <c r="AG92" s="26">
        <f t="shared" si="34"/>
        <v>-0.17940872132270469</v>
      </c>
      <c r="AH92" s="26">
        <f t="shared" si="34"/>
        <v>-0.18002318895950781</v>
      </c>
      <c r="AI92" s="26">
        <f t="shared" si="34"/>
        <v>-0.18046896244567942</v>
      </c>
      <c r="AJ92" s="26">
        <f t="shared" si="34"/>
        <v>-0.18098614570876631</v>
      </c>
    </row>
    <row r="93" spans="1:36" ht="22.25" hidden="1" customHeight="1">
      <c r="A93" s="10"/>
      <c r="B93" s="123"/>
      <c r="C93" s="12">
        <v>45</v>
      </c>
      <c r="D93" s="24">
        <f t="shared" ref="D93:AJ93" si="35">(D28-D76)/D76</f>
        <v>-0.21865990995180903</v>
      </c>
      <c r="E93" s="24">
        <f t="shared" si="35"/>
        <v>-0.23339289043179506</v>
      </c>
      <c r="F93" s="24">
        <f t="shared" si="35"/>
        <v>-0.24443112861347105</v>
      </c>
      <c r="G93" s="24">
        <f t="shared" si="35"/>
        <v>-0.25271755446911415</v>
      </c>
      <c r="H93" s="24">
        <f t="shared" si="35"/>
        <v>-0.25879710265263905</v>
      </c>
      <c r="I93" s="24">
        <f t="shared" si="35"/>
        <v>-0.26399893638114852</v>
      </c>
      <c r="J93" s="24">
        <f t="shared" si="35"/>
        <v>-0.26825652882778628</v>
      </c>
      <c r="K93" s="24">
        <f t="shared" si="35"/>
        <v>-0.271532547624243</v>
      </c>
      <c r="L93" s="24">
        <f t="shared" si="35"/>
        <v>-0.2745583729715983</v>
      </c>
      <c r="M93" s="24">
        <f t="shared" si="35"/>
        <v>-0.27715235439281211</v>
      </c>
      <c r="N93" s="24">
        <f t="shared" si="35"/>
        <v>-0.27918451666180355</v>
      </c>
      <c r="O93" s="24">
        <f t="shared" si="35"/>
        <v>-0.28116619147952182</v>
      </c>
      <c r="P93" s="24">
        <f t="shared" si="35"/>
        <v>-0.28291485156761431</v>
      </c>
      <c r="Q93" s="24">
        <f t="shared" si="35"/>
        <v>-0.28429029635236491</v>
      </c>
      <c r="R93" s="24">
        <f t="shared" si="35"/>
        <v>-0.2856909574594676</v>
      </c>
      <c r="S93" s="24">
        <f t="shared" si="35"/>
        <v>-0.28695158399517773</v>
      </c>
      <c r="T93" s="24">
        <f t="shared" si="35"/>
        <v>-0.28793947222730065</v>
      </c>
      <c r="U93" s="24">
        <f t="shared" si="35"/>
        <v>-0.28898354924749525</v>
      </c>
      <c r="V93" s="24">
        <f t="shared" si="35"/>
        <v>-0.28993683696158601</v>
      </c>
      <c r="W93" s="24">
        <f t="shared" si="35"/>
        <v>-0.29067755294292263</v>
      </c>
      <c r="X93" s="24">
        <f t="shared" si="35"/>
        <v>-0.29148696333177881</v>
      </c>
      <c r="Y93" s="24">
        <f t="shared" si="35"/>
        <v>-0.29223410059420052</v>
      </c>
      <c r="Z93" s="24">
        <f t="shared" si="35"/>
        <v>-0.2928078820978342</v>
      </c>
      <c r="AA93" s="24">
        <f t="shared" si="35"/>
        <v>-0.29405663448297148</v>
      </c>
      <c r="AB93" s="24">
        <f t="shared" si="35"/>
        <v>-0.2950417458256413</v>
      </c>
      <c r="AC93" s="24">
        <f t="shared" si="35"/>
        <v>-0.29590765358327892</v>
      </c>
      <c r="AD93" s="24">
        <f t="shared" si="35"/>
        <v>-0.29667475976032853</v>
      </c>
      <c r="AE93" s="24">
        <f t="shared" si="35"/>
        <v>-0.29744465580961532</v>
      </c>
      <c r="AF93" s="24">
        <f t="shared" si="35"/>
        <v>-0.29805442089035084</v>
      </c>
      <c r="AG93" s="24">
        <f t="shared" si="35"/>
        <v>-0.29860478499675613</v>
      </c>
      <c r="AH93" s="24">
        <f t="shared" si="35"/>
        <v>-0.29917750178715585</v>
      </c>
      <c r="AI93" s="24">
        <f t="shared" si="35"/>
        <v>-0.29962911836804867</v>
      </c>
      <c r="AJ93" s="24">
        <f t="shared" si="35"/>
        <v>-0.3000423529546325</v>
      </c>
    </row>
    <row r="94" spans="1:36" ht="22.25" hidden="1" customHeight="1">
      <c r="A94" s="10"/>
      <c r="B94" s="10"/>
      <c r="C94" s="10"/>
      <c r="D94" s="27">
        <f>AVERAGE(D82:AJ86,D89:AJ91)</f>
        <v>-5.5959129205684834E-2</v>
      </c>
      <c r="E94" s="27">
        <f>AVERAGE(D82:AJ93)</f>
        <v>-7.7078034821140021E-2</v>
      </c>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row>
    <row r="95" spans="1:36" ht="22.25" hidden="1"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row>
    <row r="96" spans="1:36" ht="35" hidden="1">
      <c r="A96" s="10"/>
      <c r="B96" s="83" t="s">
        <v>14</v>
      </c>
      <c r="C96" s="10"/>
      <c r="D96" s="10"/>
      <c r="E96" s="10"/>
      <c r="F96" s="10"/>
      <c r="G96" s="10"/>
      <c r="H96" s="10"/>
      <c r="I96" s="10"/>
      <c r="J96" s="10"/>
      <c r="K96" s="10"/>
      <c r="L96" s="10"/>
      <c r="M96" s="83" t="s">
        <v>13</v>
      </c>
      <c r="N96" s="10"/>
      <c r="O96" s="10"/>
      <c r="P96" s="10"/>
      <c r="Q96" s="10"/>
      <c r="R96" s="10"/>
      <c r="S96" s="10"/>
      <c r="T96" s="10"/>
      <c r="U96" s="10"/>
      <c r="V96" s="10"/>
      <c r="W96" s="10"/>
      <c r="X96" s="10"/>
      <c r="Y96" s="10"/>
      <c r="Z96" s="10"/>
      <c r="AA96" s="10"/>
      <c r="AB96" s="10"/>
      <c r="AC96" s="10"/>
      <c r="AD96" s="10"/>
      <c r="AE96" s="10"/>
      <c r="AF96" s="10"/>
      <c r="AG96" s="10"/>
      <c r="AH96" s="10"/>
      <c r="AI96" s="10"/>
      <c r="AJ96" s="10"/>
    </row>
    <row r="97" spans="1:36" ht="60" hidden="1">
      <c r="A97" s="10"/>
      <c r="B97" s="28" t="s">
        <v>0</v>
      </c>
      <c r="C97" s="28" t="s">
        <v>1</v>
      </c>
      <c r="D97" s="29" t="s">
        <v>10</v>
      </c>
      <c r="E97" s="29" t="s">
        <v>9</v>
      </c>
      <c r="F97" s="29" t="s">
        <v>8</v>
      </c>
      <c r="G97" s="29" t="s">
        <v>11</v>
      </c>
      <c r="H97" s="29" t="s">
        <v>5</v>
      </c>
      <c r="I97" s="29" t="s">
        <v>6</v>
      </c>
      <c r="J97" s="29" t="s">
        <v>7</v>
      </c>
      <c r="L97" s="10"/>
      <c r="M97" s="28" t="s">
        <v>0</v>
      </c>
      <c r="N97" s="28" t="s">
        <v>1</v>
      </c>
      <c r="O97" s="29" t="s">
        <v>10</v>
      </c>
      <c r="P97" s="29" t="s">
        <v>9</v>
      </c>
      <c r="Q97" s="29" t="s">
        <v>8</v>
      </c>
      <c r="R97" s="29" t="s">
        <v>11</v>
      </c>
      <c r="S97" s="29" t="s">
        <v>5</v>
      </c>
      <c r="T97" s="29" t="s">
        <v>6</v>
      </c>
      <c r="U97" s="29" t="s">
        <v>7</v>
      </c>
      <c r="V97" s="10"/>
      <c r="W97" s="10"/>
      <c r="X97" s="10"/>
      <c r="Y97" s="10"/>
      <c r="Z97" s="10"/>
      <c r="AA97" s="10"/>
      <c r="AB97" s="10"/>
      <c r="AC97" s="10"/>
      <c r="AD97" s="10"/>
      <c r="AE97" s="10"/>
      <c r="AF97" s="10"/>
      <c r="AG97" s="10"/>
      <c r="AH97" s="10"/>
      <c r="AI97" s="10"/>
      <c r="AJ97" s="10"/>
    </row>
    <row r="98" spans="1:36" ht="22.25" hidden="1" customHeight="1">
      <c r="A98" s="10"/>
      <c r="B98" s="112">
        <v>22</v>
      </c>
      <c r="C98" s="30">
        <v>9</v>
      </c>
      <c r="D98" s="31">
        <v>240</v>
      </c>
      <c r="E98" s="32">
        <v>217.2</v>
      </c>
      <c r="F98" s="33">
        <f>D98-E98</f>
        <v>22.800000000000011</v>
      </c>
      <c r="G98" s="34">
        <v>681.3</v>
      </c>
      <c r="H98" s="33">
        <f t="shared" ref="H98:H109" si="36">G98/(E98/100)</f>
        <v>313.67403314917129</v>
      </c>
      <c r="I98" s="35">
        <f>H98/100</f>
        <v>3.1367403314917128</v>
      </c>
      <c r="J98" s="35">
        <v>1.3050999999999999</v>
      </c>
      <c r="L98" s="10"/>
      <c r="M98" s="112">
        <v>22</v>
      </c>
      <c r="N98" s="30">
        <v>9</v>
      </c>
      <c r="O98" s="31">
        <v>240</v>
      </c>
      <c r="P98" s="32">
        <v>217.2</v>
      </c>
      <c r="Q98" s="33">
        <f>O98-P98</f>
        <v>22.800000000000011</v>
      </c>
      <c r="R98" s="34">
        <v>681.3</v>
      </c>
      <c r="S98" s="33">
        <f t="shared" ref="S98:S109" si="37">R98/(P98/100)</f>
        <v>313.67403314917129</v>
      </c>
      <c r="T98" s="35">
        <f>S98/100</f>
        <v>3.1367403314917128</v>
      </c>
      <c r="U98" s="35">
        <v>1.3050999999999999</v>
      </c>
      <c r="V98" s="10"/>
      <c r="W98" s="10"/>
      <c r="X98" s="10"/>
      <c r="Y98" s="10"/>
      <c r="Z98" s="10"/>
      <c r="AA98" s="10"/>
      <c r="AB98" s="10"/>
      <c r="AC98" s="10"/>
      <c r="AD98" s="10"/>
      <c r="AE98" s="10"/>
      <c r="AF98" s="10"/>
      <c r="AG98" s="10"/>
      <c r="AH98" s="10"/>
      <c r="AI98" s="10"/>
      <c r="AJ98" s="10"/>
    </row>
    <row r="99" spans="1:36" ht="22.25" hidden="1" customHeight="1">
      <c r="A99" s="10"/>
      <c r="B99" s="113"/>
      <c r="C99" s="36">
        <v>15</v>
      </c>
      <c r="D99" s="37">
        <v>240</v>
      </c>
      <c r="E99" s="38">
        <v>216.6</v>
      </c>
      <c r="F99" s="39">
        <f t="shared" ref="F99:F109" si="38">D99-E99</f>
        <v>23.400000000000006</v>
      </c>
      <c r="G99" s="40">
        <v>980.1</v>
      </c>
      <c r="H99" s="39">
        <f t="shared" si="36"/>
        <v>452.49307479224382</v>
      </c>
      <c r="I99" s="41">
        <f t="shared" ref="I99:I109" si="39">H99/100</f>
        <v>4.5249307479224381</v>
      </c>
      <c r="J99" s="41">
        <v>1.514</v>
      </c>
      <c r="L99" s="10"/>
      <c r="M99" s="113"/>
      <c r="N99" s="36">
        <v>15</v>
      </c>
      <c r="O99" s="37">
        <v>240</v>
      </c>
      <c r="P99" s="38">
        <v>216.6</v>
      </c>
      <c r="Q99" s="39">
        <f t="shared" ref="Q99:Q109" si="40">O99-P99</f>
        <v>23.400000000000006</v>
      </c>
      <c r="R99" s="40">
        <v>980.1</v>
      </c>
      <c r="S99" s="39">
        <f t="shared" si="37"/>
        <v>452.49307479224382</v>
      </c>
      <c r="T99" s="41">
        <f t="shared" ref="T99:T109" si="41">S99/100</f>
        <v>4.5249307479224381</v>
      </c>
      <c r="U99" s="41">
        <v>1.514</v>
      </c>
      <c r="V99" s="10"/>
      <c r="W99" s="10"/>
      <c r="X99" s="10"/>
      <c r="Y99" s="10"/>
      <c r="Z99" s="10"/>
      <c r="AA99" s="10"/>
      <c r="AB99" s="10"/>
      <c r="AC99" s="10"/>
      <c r="AD99" s="10"/>
      <c r="AE99" s="10"/>
      <c r="AF99" s="10"/>
      <c r="AG99" s="10"/>
      <c r="AH99" s="10"/>
      <c r="AI99" s="10"/>
      <c r="AJ99" s="10"/>
    </row>
    <row r="100" spans="1:36" ht="22.25" hidden="1" customHeight="1">
      <c r="A100" s="10"/>
      <c r="B100" s="114">
        <v>32</v>
      </c>
      <c r="C100" s="42">
        <v>9</v>
      </c>
      <c r="D100" s="43">
        <v>240</v>
      </c>
      <c r="E100" s="44">
        <v>212.7</v>
      </c>
      <c r="F100" s="45">
        <f t="shared" si="38"/>
        <v>27.300000000000011</v>
      </c>
      <c r="G100" s="46">
        <v>979.4</v>
      </c>
      <c r="H100" s="45">
        <f t="shared" si="36"/>
        <v>460.46074283027741</v>
      </c>
      <c r="I100" s="47">
        <f t="shared" si="39"/>
        <v>4.6046074283027743</v>
      </c>
      <c r="J100" s="48">
        <v>1.3381000000000001</v>
      </c>
      <c r="L100" s="10"/>
      <c r="M100" s="114">
        <v>32</v>
      </c>
      <c r="N100" s="42">
        <v>9</v>
      </c>
      <c r="O100" s="43">
        <v>240</v>
      </c>
      <c r="P100" s="44">
        <v>212.7</v>
      </c>
      <c r="Q100" s="45">
        <f t="shared" si="40"/>
        <v>27.300000000000011</v>
      </c>
      <c r="R100" s="46">
        <v>979.4</v>
      </c>
      <c r="S100" s="45">
        <f t="shared" si="37"/>
        <v>460.46074283027741</v>
      </c>
      <c r="T100" s="47">
        <f t="shared" si="41"/>
        <v>4.6046074283027743</v>
      </c>
      <c r="U100" s="48">
        <v>1.3381000000000001</v>
      </c>
      <c r="V100" s="10"/>
      <c r="W100" s="10"/>
      <c r="X100" s="10"/>
      <c r="Y100" s="10"/>
      <c r="Z100" s="10"/>
      <c r="AA100" s="10"/>
      <c r="AB100" s="10"/>
      <c r="AC100" s="10"/>
      <c r="AD100" s="10"/>
      <c r="AE100" s="10"/>
      <c r="AF100" s="10"/>
      <c r="AG100" s="10"/>
      <c r="AH100" s="10"/>
      <c r="AI100" s="10"/>
      <c r="AJ100" s="10"/>
    </row>
    <row r="101" spans="1:36" ht="22.25" hidden="1" customHeight="1">
      <c r="A101" s="10"/>
      <c r="B101" s="115"/>
      <c r="C101" s="49">
        <v>11</v>
      </c>
      <c r="D101" s="50">
        <v>240</v>
      </c>
      <c r="E101" s="51">
        <v>213.1</v>
      </c>
      <c r="F101" s="16">
        <f t="shared" si="38"/>
        <v>26.900000000000006</v>
      </c>
      <c r="G101" s="52">
        <v>1011.5</v>
      </c>
      <c r="H101" s="16">
        <f t="shared" si="36"/>
        <v>474.65978413890195</v>
      </c>
      <c r="I101" s="53">
        <f t="shared" si="39"/>
        <v>4.7465978413890193</v>
      </c>
      <c r="J101" s="54">
        <v>1.4226000000000001</v>
      </c>
      <c r="L101" s="10"/>
      <c r="M101" s="115"/>
      <c r="N101" s="49">
        <v>11</v>
      </c>
      <c r="O101" s="50">
        <v>240</v>
      </c>
      <c r="P101" s="51">
        <v>213.1</v>
      </c>
      <c r="Q101" s="16">
        <f t="shared" si="40"/>
        <v>26.900000000000006</v>
      </c>
      <c r="R101" s="52">
        <v>1011.5</v>
      </c>
      <c r="S101" s="16">
        <f t="shared" si="37"/>
        <v>474.65978413890195</v>
      </c>
      <c r="T101" s="53">
        <f t="shared" si="41"/>
        <v>4.7465978413890193</v>
      </c>
      <c r="U101" s="54">
        <v>1.4226000000000001</v>
      </c>
      <c r="V101" s="10"/>
      <c r="W101" s="10"/>
      <c r="X101" s="10"/>
      <c r="Y101" s="10"/>
      <c r="Z101" s="10"/>
      <c r="AA101" s="10"/>
      <c r="AB101" s="10"/>
      <c r="AC101" s="10"/>
      <c r="AD101" s="10"/>
      <c r="AE101" s="10"/>
      <c r="AF101" s="10"/>
      <c r="AG101" s="10"/>
      <c r="AH101" s="10"/>
      <c r="AI101" s="10"/>
      <c r="AJ101" s="10"/>
    </row>
    <row r="102" spans="1:36" ht="22.25" hidden="1" customHeight="1">
      <c r="A102" s="10"/>
      <c r="B102" s="115"/>
      <c r="C102" s="49">
        <v>15</v>
      </c>
      <c r="D102" s="50">
        <v>240</v>
      </c>
      <c r="E102" s="51">
        <f>P102+1</f>
        <v>216.8</v>
      </c>
      <c r="F102" s="16">
        <f t="shared" si="38"/>
        <v>23.199999999999989</v>
      </c>
      <c r="G102" s="52">
        <v>1462.7</v>
      </c>
      <c r="H102" s="16">
        <f t="shared" si="36"/>
        <v>674.67712177121768</v>
      </c>
      <c r="I102" s="53">
        <f t="shared" si="39"/>
        <v>6.746771217712177</v>
      </c>
      <c r="J102" s="54">
        <v>1.4347000000000001</v>
      </c>
      <c r="L102" s="10"/>
      <c r="M102" s="115"/>
      <c r="N102" s="49">
        <v>15</v>
      </c>
      <c r="O102" s="50">
        <v>240</v>
      </c>
      <c r="P102" s="51">
        <v>215.8</v>
      </c>
      <c r="Q102" s="16">
        <f t="shared" si="40"/>
        <v>24.199999999999989</v>
      </c>
      <c r="R102" s="52">
        <v>1462.7</v>
      </c>
      <c r="S102" s="16">
        <f t="shared" si="37"/>
        <v>677.80352177942541</v>
      </c>
      <c r="T102" s="53">
        <f t="shared" si="41"/>
        <v>6.7780352177942538</v>
      </c>
      <c r="U102" s="54">
        <v>1.4347000000000001</v>
      </c>
      <c r="V102" s="10"/>
      <c r="W102" s="10"/>
      <c r="X102" s="10"/>
      <c r="Y102" s="10"/>
      <c r="Z102" s="10"/>
      <c r="AA102" s="10"/>
      <c r="AB102" s="10"/>
      <c r="AC102" s="10"/>
      <c r="AD102" s="10"/>
      <c r="AE102" s="10"/>
      <c r="AF102" s="10"/>
      <c r="AG102" s="10"/>
      <c r="AH102" s="10"/>
      <c r="AI102" s="10"/>
      <c r="AJ102" s="10"/>
    </row>
    <row r="103" spans="1:36" ht="22.25" hidden="1" customHeight="1">
      <c r="A103" s="10"/>
      <c r="B103" s="115"/>
      <c r="C103" s="49">
        <v>30</v>
      </c>
      <c r="D103" s="50">
        <v>240</v>
      </c>
      <c r="E103" s="51">
        <f>P103+1</f>
        <v>217</v>
      </c>
      <c r="F103" s="16">
        <f t="shared" si="38"/>
        <v>23</v>
      </c>
      <c r="G103" s="52">
        <v>2153.4</v>
      </c>
      <c r="H103" s="16">
        <f t="shared" si="36"/>
        <v>992.35023041474665</v>
      </c>
      <c r="I103" s="53">
        <f t="shared" si="39"/>
        <v>9.9235023041474673</v>
      </c>
      <c r="J103" s="54">
        <v>1.4141999999999999</v>
      </c>
      <c r="L103" s="10"/>
      <c r="M103" s="115"/>
      <c r="N103" s="49">
        <v>30</v>
      </c>
      <c r="O103" s="50">
        <v>240</v>
      </c>
      <c r="P103" s="51">
        <v>216</v>
      </c>
      <c r="Q103" s="16">
        <f t="shared" si="40"/>
        <v>24</v>
      </c>
      <c r="R103" s="52">
        <v>2153.4</v>
      </c>
      <c r="S103" s="16">
        <f t="shared" si="37"/>
        <v>996.94444444444446</v>
      </c>
      <c r="T103" s="53">
        <f t="shared" si="41"/>
        <v>9.969444444444445</v>
      </c>
      <c r="U103" s="54">
        <v>1.4141999999999999</v>
      </c>
      <c r="V103" s="10"/>
      <c r="W103" s="10"/>
      <c r="X103" s="10"/>
      <c r="Y103" s="10"/>
      <c r="Z103" s="10"/>
      <c r="AA103" s="10"/>
      <c r="AB103" s="10"/>
      <c r="AC103" s="10"/>
      <c r="AD103" s="10"/>
      <c r="AE103" s="10"/>
      <c r="AF103" s="10"/>
      <c r="AG103" s="10"/>
      <c r="AH103" s="10"/>
      <c r="AI103" s="10"/>
      <c r="AJ103" s="10"/>
    </row>
    <row r="104" spans="1:36" ht="22.25" hidden="1" customHeight="1">
      <c r="A104" s="10"/>
      <c r="B104" s="116"/>
      <c r="C104" s="55">
        <v>45</v>
      </c>
      <c r="D104" s="56">
        <v>180</v>
      </c>
      <c r="E104" s="57">
        <f>P104+6</f>
        <v>157.5</v>
      </c>
      <c r="F104" s="58">
        <f t="shared" si="38"/>
        <v>22.5</v>
      </c>
      <c r="G104" s="59">
        <v>1998.5</v>
      </c>
      <c r="H104" s="58">
        <f t="shared" si="36"/>
        <v>1268.8888888888889</v>
      </c>
      <c r="I104" s="60">
        <f t="shared" si="39"/>
        <v>12.68888888888889</v>
      </c>
      <c r="J104" s="61">
        <v>1.4853000000000001</v>
      </c>
      <c r="L104" s="10"/>
      <c r="M104" s="116"/>
      <c r="N104" s="55">
        <v>45</v>
      </c>
      <c r="O104" s="56">
        <v>180</v>
      </c>
      <c r="P104" s="57">
        <v>151.5</v>
      </c>
      <c r="Q104" s="58">
        <f t="shared" si="40"/>
        <v>28.5</v>
      </c>
      <c r="R104" s="59">
        <v>1998.5</v>
      </c>
      <c r="S104" s="58">
        <f t="shared" si="37"/>
        <v>1319.1419141914191</v>
      </c>
      <c r="T104" s="60">
        <f t="shared" si="41"/>
        <v>13.19141914191419</v>
      </c>
      <c r="U104" s="61">
        <v>1.4853000000000001</v>
      </c>
      <c r="V104" s="10"/>
      <c r="W104" s="10"/>
      <c r="X104" s="10"/>
      <c r="Y104" s="10"/>
      <c r="Z104" s="10"/>
      <c r="AA104" s="10"/>
      <c r="AB104" s="10"/>
      <c r="AC104" s="10"/>
      <c r="AD104" s="10"/>
      <c r="AE104" s="10"/>
      <c r="AF104" s="10"/>
      <c r="AG104" s="10"/>
      <c r="AH104" s="10"/>
      <c r="AI104" s="10"/>
      <c r="AJ104" s="10"/>
    </row>
    <row r="105" spans="1:36" ht="22.25" hidden="1" customHeight="1">
      <c r="A105" s="10"/>
      <c r="B105" s="117">
        <v>42</v>
      </c>
      <c r="C105" s="30">
        <v>9</v>
      </c>
      <c r="D105" s="62">
        <v>240</v>
      </c>
      <c r="E105" s="63">
        <f>P105+1</f>
        <v>217.5</v>
      </c>
      <c r="F105" s="15">
        <f t="shared" si="38"/>
        <v>22.5</v>
      </c>
      <c r="G105" s="64">
        <v>1104.0999999999999</v>
      </c>
      <c r="H105" s="15">
        <f t="shared" si="36"/>
        <v>507.63218390804599</v>
      </c>
      <c r="I105" s="65">
        <f t="shared" si="39"/>
        <v>5.0763218390804603</v>
      </c>
      <c r="J105" s="65">
        <v>1.3724000000000001</v>
      </c>
      <c r="L105" s="10"/>
      <c r="M105" s="117">
        <v>42</v>
      </c>
      <c r="N105" s="30">
        <v>9</v>
      </c>
      <c r="O105" s="62">
        <v>240</v>
      </c>
      <c r="P105" s="63">
        <v>216.5</v>
      </c>
      <c r="Q105" s="15">
        <f t="shared" si="40"/>
        <v>23.5</v>
      </c>
      <c r="R105" s="64">
        <v>1104.0999999999999</v>
      </c>
      <c r="S105" s="15">
        <f t="shared" si="37"/>
        <v>509.97690531177824</v>
      </c>
      <c r="T105" s="65">
        <f t="shared" si="41"/>
        <v>5.0997690531177824</v>
      </c>
      <c r="U105" s="65">
        <v>1.3724000000000001</v>
      </c>
      <c r="V105" s="10"/>
      <c r="W105" s="10"/>
      <c r="X105" s="10"/>
      <c r="Y105" s="10"/>
      <c r="Z105" s="10"/>
      <c r="AA105" s="10"/>
      <c r="AB105" s="10"/>
      <c r="AC105" s="10"/>
      <c r="AD105" s="10"/>
      <c r="AE105" s="10"/>
      <c r="AF105" s="10"/>
      <c r="AG105" s="10"/>
      <c r="AH105" s="10"/>
      <c r="AI105" s="10"/>
      <c r="AJ105" s="10"/>
    </row>
    <row r="106" spans="1:36" ht="22.25" hidden="1" customHeight="1">
      <c r="A106" s="10"/>
      <c r="B106" s="118"/>
      <c r="C106" s="49">
        <v>11</v>
      </c>
      <c r="D106" s="50">
        <v>240</v>
      </c>
      <c r="E106" s="51">
        <f>P106+1</f>
        <v>217</v>
      </c>
      <c r="F106" s="16">
        <f t="shared" si="38"/>
        <v>23</v>
      </c>
      <c r="G106" s="52">
        <v>1345</v>
      </c>
      <c r="H106" s="16">
        <f t="shared" si="36"/>
        <v>619.81566820276498</v>
      </c>
      <c r="I106" s="53">
        <f t="shared" si="39"/>
        <v>6.1981566820276495</v>
      </c>
      <c r="J106" s="53">
        <v>1.4172</v>
      </c>
      <c r="L106" s="10"/>
      <c r="M106" s="118"/>
      <c r="N106" s="49">
        <v>11</v>
      </c>
      <c r="O106" s="50">
        <v>240</v>
      </c>
      <c r="P106" s="51">
        <v>216</v>
      </c>
      <c r="Q106" s="16">
        <f t="shared" si="40"/>
        <v>24</v>
      </c>
      <c r="R106" s="52">
        <v>1345</v>
      </c>
      <c r="S106" s="16">
        <f t="shared" si="37"/>
        <v>622.68518518518511</v>
      </c>
      <c r="T106" s="53">
        <f t="shared" si="41"/>
        <v>6.2268518518518512</v>
      </c>
      <c r="U106" s="53">
        <v>1.4172</v>
      </c>
      <c r="V106" s="10"/>
      <c r="W106" s="10"/>
      <c r="X106" s="10"/>
      <c r="Y106" s="10"/>
      <c r="Z106" s="10"/>
      <c r="AA106" s="10"/>
      <c r="AB106" s="10"/>
      <c r="AC106" s="10"/>
      <c r="AD106" s="10"/>
      <c r="AE106" s="10"/>
      <c r="AF106" s="10"/>
      <c r="AG106" s="10"/>
      <c r="AH106" s="10"/>
      <c r="AI106" s="10"/>
      <c r="AJ106" s="10"/>
    </row>
    <row r="107" spans="1:36" ht="22.25" hidden="1" customHeight="1">
      <c r="A107" s="10"/>
      <c r="B107" s="118"/>
      <c r="C107" s="49">
        <v>15</v>
      </c>
      <c r="D107" s="50">
        <v>240</v>
      </c>
      <c r="E107" s="51">
        <v>216.8</v>
      </c>
      <c r="F107" s="16">
        <f t="shared" si="38"/>
        <v>23.199999999999989</v>
      </c>
      <c r="G107" s="52">
        <v>1898.2</v>
      </c>
      <c r="H107" s="16">
        <f t="shared" si="36"/>
        <v>875.55350553505536</v>
      </c>
      <c r="I107" s="53">
        <f t="shared" si="39"/>
        <v>8.7555350553505544</v>
      </c>
      <c r="J107" s="53">
        <v>1.4833000000000001</v>
      </c>
      <c r="L107" s="10"/>
      <c r="M107" s="118"/>
      <c r="N107" s="49">
        <v>15</v>
      </c>
      <c r="O107" s="50">
        <v>240</v>
      </c>
      <c r="P107" s="51">
        <v>216.8</v>
      </c>
      <c r="Q107" s="16">
        <f t="shared" si="40"/>
        <v>23.199999999999989</v>
      </c>
      <c r="R107" s="52">
        <v>1898.2</v>
      </c>
      <c r="S107" s="16">
        <f t="shared" si="37"/>
        <v>875.55350553505536</v>
      </c>
      <c r="T107" s="53">
        <f t="shared" si="41"/>
        <v>8.7555350553505544</v>
      </c>
      <c r="U107" s="53">
        <v>1.4833000000000001</v>
      </c>
      <c r="V107" s="10"/>
      <c r="W107" s="10"/>
      <c r="X107" s="10"/>
      <c r="Y107" s="10"/>
      <c r="Z107" s="10"/>
      <c r="AA107" s="10"/>
      <c r="AB107" s="10"/>
      <c r="AC107" s="10"/>
      <c r="AD107" s="10"/>
      <c r="AE107" s="10"/>
      <c r="AF107" s="10"/>
      <c r="AG107" s="10"/>
      <c r="AH107" s="10"/>
      <c r="AI107" s="10"/>
      <c r="AJ107" s="10"/>
    </row>
    <row r="108" spans="1:36" ht="22.25" hidden="1" customHeight="1">
      <c r="A108" s="10"/>
      <c r="B108" s="118"/>
      <c r="C108" s="49">
        <v>30</v>
      </c>
      <c r="D108" s="50">
        <v>180</v>
      </c>
      <c r="E108" s="51">
        <f>P108+5</f>
        <v>157</v>
      </c>
      <c r="F108" s="16">
        <f t="shared" si="38"/>
        <v>23</v>
      </c>
      <c r="G108" s="52">
        <v>2031</v>
      </c>
      <c r="H108" s="16">
        <f t="shared" si="36"/>
        <v>1293.6305732484077</v>
      </c>
      <c r="I108" s="53">
        <f t="shared" si="39"/>
        <v>12.936305732484078</v>
      </c>
      <c r="J108" s="53">
        <v>1.4008</v>
      </c>
      <c r="L108" s="10"/>
      <c r="M108" s="118"/>
      <c r="N108" s="49">
        <v>30</v>
      </c>
      <c r="O108" s="50">
        <v>180</v>
      </c>
      <c r="P108" s="51">
        <v>152</v>
      </c>
      <c r="Q108" s="16">
        <f t="shared" si="40"/>
        <v>28</v>
      </c>
      <c r="R108" s="52">
        <v>2031</v>
      </c>
      <c r="S108" s="16">
        <f t="shared" si="37"/>
        <v>1336.1842105263158</v>
      </c>
      <c r="T108" s="53">
        <f t="shared" si="41"/>
        <v>13.361842105263158</v>
      </c>
      <c r="U108" s="53">
        <v>1.4008</v>
      </c>
      <c r="V108" s="10"/>
      <c r="W108" s="10"/>
      <c r="X108" s="10"/>
      <c r="Y108" s="10"/>
      <c r="Z108" s="10"/>
      <c r="AA108" s="10"/>
      <c r="AB108" s="10"/>
      <c r="AC108" s="10"/>
      <c r="AD108" s="10"/>
      <c r="AE108" s="10"/>
      <c r="AF108" s="10"/>
      <c r="AG108" s="10"/>
      <c r="AH108" s="10"/>
      <c r="AI108" s="10"/>
      <c r="AJ108" s="10"/>
    </row>
    <row r="109" spans="1:36" ht="22.25" hidden="1" customHeight="1">
      <c r="A109" s="10"/>
      <c r="B109" s="118"/>
      <c r="C109" s="49">
        <v>45</v>
      </c>
      <c r="D109" s="66">
        <v>140</v>
      </c>
      <c r="E109" s="67">
        <f>P109+6</f>
        <v>117</v>
      </c>
      <c r="F109" s="14">
        <f t="shared" si="38"/>
        <v>23</v>
      </c>
      <c r="G109" s="68">
        <v>1795.9</v>
      </c>
      <c r="H109" s="14">
        <f t="shared" si="36"/>
        <v>1534.9572649572651</v>
      </c>
      <c r="I109" s="69">
        <f t="shared" si="39"/>
        <v>15.349572649572652</v>
      </c>
      <c r="J109" s="69">
        <v>1.4307000000000001</v>
      </c>
      <c r="L109" s="10"/>
      <c r="M109" s="118"/>
      <c r="N109" s="49">
        <v>45</v>
      </c>
      <c r="O109" s="66">
        <v>140</v>
      </c>
      <c r="P109" s="67">
        <v>111</v>
      </c>
      <c r="Q109" s="14">
        <f t="shared" si="40"/>
        <v>29</v>
      </c>
      <c r="R109" s="68">
        <v>1795.9</v>
      </c>
      <c r="S109" s="14">
        <f t="shared" si="37"/>
        <v>1617.9279279279278</v>
      </c>
      <c r="T109" s="69">
        <f t="shared" si="41"/>
        <v>16.179279279279278</v>
      </c>
      <c r="U109" s="69">
        <v>1.4307000000000001</v>
      </c>
      <c r="V109" s="10"/>
      <c r="W109" s="10"/>
      <c r="X109" s="10"/>
      <c r="Y109" s="10"/>
      <c r="Z109" s="10"/>
      <c r="AA109" s="10"/>
      <c r="AB109" s="10"/>
      <c r="AC109" s="10"/>
      <c r="AD109" s="10"/>
      <c r="AE109" s="10"/>
      <c r="AF109" s="10"/>
      <c r="AG109" s="10"/>
      <c r="AH109" s="10"/>
      <c r="AI109" s="10"/>
      <c r="AJ109" s="10"/>
    </row>
    <row r="110" spans="1:36" ht="22.25" hidden="1"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row>
    <row r="111" spans="1:36" ht="22.2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row>
    <row r="112" spans="1:36" ht="22.2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row>
    <row r="113" spans="1:36" ht="22.2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row>
    <row r="114" spans="1:36" ht="22.2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row>
    <row r="115" spans="1:36" ht="22.2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row>
    <row r="116" spans="1:36" ht="22.25" hidden="1"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row>
    <row r="117" spans="1:36" ht="22.25" hidden="1"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row>
    <row r="118" spans="1:36" ht="36" hidden="1">
      <c r="B118" s="83" t="s">
        <v>16</v>
      </c>
    </row>
    <row r="119" spans="1:36" ht="21.65" hidden="1" customHeight="1">
      <c r="B119" s="108" t="s">
        <v>0</v>
      </c>
      <c r="C119" s="109" t="s">
        <v>1</v>
      </c>
      <c r="D119" s="106" t="s">
        <v>2</v>
      </c>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row>
    <row r="120" spans="1:36" ht="21.65" hidden="1" customHeight="1">
      <c r="B120" s="108"/>
      <c r="C120" s="110"/>
      <c r="D120" s="11">
        <v>80</v>
      </c>
      <c r="E120" s="11">
        <v>90</v>
      </c>
      <c r="F120" s="11">
        <v>100</v>
      </c>
      <c r="G120" s="11">
        <v>110</v>
      </c>
      <c r="H120" s="11">
        <v>120</v>
      </c>
      <c r="I120" s="11">
        <v>130</v>
      </c>
      <c r="J120" s="11">
        <v>140</v>
      </c>
      <c r="K120" s="11">
        <v>150</v>
      </c>
      <c r="L120" s="11">
        <v>160</v>
      </c>
      <c r="M120" s="11">
        <v>170</v>
      </c>
      <c r="N120" s="11">
        <v>180</v>
      </c>
      <c r="O120" s="11">
        <v>190</v>
      </c>
      <c r="P120" s="11">
        <v>200</v>
      </c>
      <c r="Q120" s="11">
        <v>210</v>
      </c>
      <c r="R120" s="11">
        <v>220</v>
      </c>
      <c r="S120" s="11">
        <v>230</v>
      </c>
      <c r="T120" s="11">
        <v>240</v>
      </c>
      <c r="U120" s="11">
        <v>250</v>
      </c>
      <c r="V120" s="11">
        <v>260</v>
      </c>
      <c r="W120" s="11">
        <v>270</v>
      </c>
      <c r="X120" s="11">
        <v>280</v>
      </c>
      <c r="Y120" s="11">
        <v>290</v>
      </c>
      <c r="Z120" s="11">
        <v>300</v>
      </c>
      <c r="AA120" s="11">
        <v>320</v>
      </c>
      <c r="AB120" s="11">
        <v>340</v>
      </c>
      <c r="AC120" s="11">
        <v>360</v>
      </c>
      <c r="AD120" s="11">
        <v>380</v>
      </c>
      <c r="AE120" s="11">
        <v>400</v>
      </c>
      <c r="AF120" s="11">
        <v>420</v>
      </c>
      <c r="AG120" s="11">
        <v>440</v>
      </c>
      <c r="AH120" s="11">
        <v>460</v>
      </c>
      <c r="AI120" s="11">
        <v>480</v>
      </c>
      <c r="AJ120" s="11">
        <v>500</v>
      </c>
    </row>
    <row r="121" spans="1:36" ht="21.65" hidden="1" customHeight="1">
      <c r="B121" s="107">
        <v>22</v>
      </c>
      <c r="C121" s="70">
        <v>9</v>
      </c>
      <c r="D121" s="71">
        <v>159.01995225700932</v>
      </c>
      <c r="E121" s="71">
        <v>192.14910897721961</v>
      </c>
      <c r="F121" s="71">
        <v>225.2782656974299</v>
      </c>
      <c r="G121" s="71">
        <v>258.40742241764019</v>
      </c>
      <c r="H121" s="71">
        <v>291.53657913785042</v>
      </c>
      <c r="I121" s="71">
        <v>324.66573585806071</v>
      </c>
      <c r="J121" s="71">
        <v>357.794892578271</v>
      </c>
      <c r="K121" s="71">
        <v>390.92404929848124</v>
      </c>
      <c r="L121" s="71">
        <v>424.05320601869158</v>
      </c>
      <c r="M121" s="71">
        <v>457.18236273890182</v>
      </c>
      <c r="N121" s="71">
        <v>490.31151945911211</v>
      </c>
      <c r="O121" s="71">
        <v>523.4406761793224</v>
      </c>
      <c r="P121" s="71">
        <v>556.56983289953268</v>
      </c>
      <c r="Q121" s="71">
        <v>589.69898961974297</v>
      </c>
      <c r="R121" s="71">
        <v>622.82814633995315</v>
      </c>
      <c r="S121" s="71">
        <v>655.95730306016355</v>
      </c>
      <c r="T121" s="71">
        <v>689.08645978037384</v>
      </c>
      <c r="U121" s="71">
        <v>722.21561650058413</v>
      </c>
      <c r="V121" s="71">
        <v>755.34477322079431</v>
      </c>
      <c r="W121" s="71">
        <v>788.4739299410046</v>
      </c>
      <c r="X121" s="71">
        <v>821.60308666121489</v>
      </c>
      <c r="Y121" s="71">
        <v>854.73224338142518</v>
      </c>
      <c r="Z121" s="71">
        <v>887.86140010163547</v>
      </c>
      <c r="AA121" s="71">
        <v>954.11971354205593</v>
      </c>
      <c r="AB121" s="71">
        <v>1020.3780269824766</v>
      </c>
      <c r="AC121" s="71">
        <v>1086.6363404228971</v>
      </c>
      <c r="AD121" s="71">
        <v>1152.8946538633177</v>
      </c>
      <c r="AE121" s="71">
        <v>1219.1529673037383</v>
      </c>
      <c r="AF121" s="71">
        <v>1285.4112807441588</v>
      </c>
      <c r="AG121" s="71">
        <v>1351.6695941845794</v>
      </c>
      <c r="AH121" s="71">
        <v>1417.927907625</v>
      </c>
      <c r="AI121" s="71">
        <v>1484.1862210654206</v>
      </c>
      <c r="AJ121" s="71">
        <v>1550.4445345058409</v>
      </c>
    </row>
    <row r="122" spans="1:36" ht="21.65" hidden="1" customHeight="1">
      <c r="B122" s="107"/>
      <c r="C122" s="70">
        <v>15</v>
      </c>
      <c r="D122" s="72">
        <v>250.7133343317758</v>
      </c>
      <c r="E122" s="72">
        <v>299.39553517289727</v>
      </c>
      <c r="F122" s="72">
        <v>348.0777360140188</v>
      </c>
      <c r="G122" s="72">
        <v>396.75993685514027</v>
      </c>
      <c r="H122" s="72">
        <v>445.44213769626185</v>
      </c>
      <c r="I122" s="72">
        <v>494.12433853738327</v>
      </c>
      <c r="J122" s="72">
        <v>542.80653937850479</v>
      </c>
      <c r="K122" s="72">
        <v>591.48874021962638</v>
      </c>
      <c r="L122" s="72">
        <v>640.17094106074785</v>
      </c>
      <c r="M122" s="72">
        <v>688.85314190186944</v>
      </c>
      <c r="N122" s="72">
        <v>737.53534274299079</v>
      </c>
      <c r="O122" s="72">
        <v>786.21754358411238</v>
      </c>
      <c r="P122" s="72">
        <v>834.89974442523396</v>
      </c>
      <c r="Q122" s="72">
        <v>883.58194526635543</v>
      </c>
      <c r="R122" s="72">
        <v>932.2641461074769</v>
      </c>
      <c r="S122" s="72">
        <v>980.94634694859849</v>
      </c>
      <c r="T122" s="72">
        <v>1029.62854778972</v>
      </c>
      <c r="U122" s="72">
        <v>1078.3107486308413</v>
      </c>
      <c r="V122" s="72">
        <v>1126.9929494719629</v>
      </c>
      <c r="W122" s="72">
        <v>1175.6751503130845</v>
      </c>
      <c r="X122" s="72">
        <v>1224.3573511542061</v>
      </c>
      <c r="Y122" s="72">
        <v>1273.0395519953277</v>
      </c>
      <c r="Z122" s="72">
        <v>1321.721752836449</v>
      </c>
      <c r="AA122" s="72">
        <v>1419.086154518692</v>
      </c>
      <c r="AB122" s="72">
        <v>1516.4505562009351</v>
      </c>
      <c r="AC122" s="72">
        <v>1613.8149578831781</v>
      </c>
      <c r="AD122" s="72">
        <v>1711.1793595654212</v>
      </c>
      <c r="AE122" s="72">
        <v>1808.543761247664</v>
      </c>
      <c r="AF122" s="72">
        <v>1905.9081629299071</v>
      </c>
      <c r="AG122" s="72">
        <v>2003.2725646121503</v>
      </c>
      <c r="AH122" s="72">
        <v>2100.6369662943935</v>
      </c>
      <c r="AI122" s="72">
        <v>2198.0013679766362</v>
      </c>
      <c r="AJ122" s="72">
        <v>2295.3657696588793</v>
      </c>
    </row>
    <row r="123" spans="1:36" ht="21.65" hidden="1" customHeight="1">
      <c r="B123" s="107">
        <v>32</v>
      </c>
      <c r="C123" s="70">
        <v>9</v>
      </c>
      <c r="D123" s="73">
        <v>209.64039669565224</v>
      </c>
      <c r="E123" s="73">
        <v>253.31547934057977</v>
      </c>
      <c r="F123" s="73">
        <v>296.99056198550738</v>
      </c>
      <c r="G123" s="73">
        <v>340.66564463043488</v>
      </c>
      <c r="H123" s="73">
        <v>384.34072727536244</v>
      </c>
      <c r="I123" s="73">
        <v>428.01580992029</v>
      </c>
      <c r="J123" s="73">
        <v>471.69089256521755</v>
      </c>
      <c r="K123" s="73">
        <v>515.36597521014505</v>
      </c>
      <c r="L123" s="73">
        <v>559.04105785507261</v>
      </c>
      <c r="M123" s="73">
        <v>602.71614050000017</v>
      </c>
      <c r="N123" s="73">
        <v>646.39122314492772</v>
      </c>
      <c r="O123" s="73">
        <v>690.06630578985528</v>
      </c>
      <c r="P123" s="73">
        <v>733.74138843478283</v>
      </c>
      <c r="Q123" s="73">
        <v>777.41647107971039</v>
      </c>
      <c r="R123" s="73">
        <v>821.09155372463795</v>
      </c>
      <c r="S123" s="73">
        <v>864.7666363695655</v>
      </c>
      <c r="T123" s="73">
        <v>908.44171901449306</v>
      </c>
      <c r="U123" s="73">
        <v>952.11680165942073</v>
      </c>
      <c r="V123" s="73">
        <v>995.79188430434806</v>
      </c>
      <c r="W123" s="73">
        <v>1039.4669669492757</v>
      </c>
      <c r="X123" s="73">
        <v>1083.1420495942032</v>
      </c>
      <c r="Y123" s="73">
        <v>1126.8171322391308</v>
      </c>
      <c r="Z123" s="73">
        <v>1170.4922148840585</v>
      </c>
      <c r="AA123" s="73">
        <v>1257.8423801739134</v>
      </c>
      <c r="AB123" s="73">
        <v>1345.1925454637685</v>
      </c>
      <c r="AC123" s="73">
        <v>1432.5427107536236</v>
      </c>
      <c r="AD123" s="73">
        <v>1519.8928760434787</v>
      </c>
      <c r="AE123" s="73">
        <v>1607.2430413333338</v>
      </c>
      <c r="AF123" s="73">
        <v>1694.593206623189</v>
      </c>
      <c r="AG123" s="73">
        <v>1781.9433719130441</v>
      </c>
      <c r="AH123" s="73">
        <v>1869.2935372028992</v>
      </c>
      <c r="AI123" s="73">
        <v>1956.6437024927545</v>
      </c>
      <c r="AJ123" s="73">
        <v>2043.9938677826092</v>
      </c>
    </row>
    <row r="124" spans="1:36" ht="21.65" hidden="1" customHeight="1">
      <c r="B124" s="107"/>
      <c r="C124" s="70">
        <v>11</v>
      </c>
      <c r="D124" s="74">
        <v>246.89930339130439</v>
      </c>
      <c r="E124" s="74">
        <v>298.33665826449283</v>
      </c>
      <c r="F124" s="74">
        <v>349.77401313768127</v>
      </c>
      <c r="G124" s="74">
        <v>401.21136801086965</v>
      </c>
      <c r="H124" s="74">
        <v>452.64872288405809</v>
      </c>
      <c r="I124" s="74">
        <v>504.08607775724647</v>
      </c>
      <c r="J124" s="74">
        <v>555.52343263043497</v>
      </c>
      <c r="K124" s="74">
        <v>606.96078750362324</v>
      </c>
      <c r="L124" s="74">
        <v>658.39814237681173</v>
      </c>
      <c r="M124" s="74">
        <v>709.83549725000012</v>
      </c>
      <c r="N124" s="74">
        <v>761.27285212318861</v>
      </c>
      <c r="O124" s="74">
        <v>812.710206996377</v>
      </c>
      <c r="P124" s="74">
        <v>864.14756186956538</v>
      </c>
      <c r="Q124" s="74">
        <v>915.58491674275388</v>
      </c>
      <c r="R124" s="74">
        <v>967.02227161594215</v>
      </c>
      <c r="S124" s="74">
        <v>1018.4596264891306</v>
      </c>
      <c r="T124" s="74">
        <v>1069.8969813623191</v>
      </c>
      <c r="U124" s="74">
        <v>1121.3343362355076</v>
      </c>
      <c r="V124" s="74">
        <v>1172.7716911086959</v>
      </c>
      <c r="W124" s="74">
        <v>1224.2090459818842</v>
      </c>
      <c r="X124" s="74">
        <v>1275.6464008550727</v>
      </c>
      <c r="Y124" s="74">
        <v>1327.0837557282612</v>
      </c>
      <c r="Z124" s="74">
        <v>1378.5211106014497</v>
      </c>
      <c r="AA124" s="74">
        <v>1481.3958203478264</v>
      </c>
      <c r="AB124" s="74">
        <v>1584.2705300942032</v>
      </c>
      <c r="AC124" s="74">
        <v>1687.14523984058</v>
      </c>
      <c r="AD124" s="74">
        <v>1790.019949586957</v>
      </c>
      <c r="AE124" s="74">
        <v>1892.8946593333337</v>
      </c>
      <c r="AF124" s="74">
        <v>1995.7693690797105</v>
      </c>
      <c r="AG124" s="74">
        <v>2098.6440788260875</v>
      </c>
      <c r="AH124" s="74">
        <v>2201.5187885724645</v>
      </c>
      <c r="AI124" s="74">
        <v>2304.3934983188415</v>
      </c>
      <c r="AJ124" s="74">
        <v>2407.2682080652176</v>
      </c>
    </row>
    <row r="125" spans="1:36" ht="21.65" hidden="1" customHeight="1">
      <c r="B125" s="107"/>
      <c r="C125" s="70">
        <v>15</v>
      </c>
      <c r="D125" s="74">
        <v>402.6236704437793</v>
      </c>
      <c r="E125" s="74">
        <v>480.80302392800826</v>
      </c>
      <c r="F125" s="74">
        <v>558.98237741223727</v>
      </c>
      <c r="G125" s="74">
        <v>637.16173089646622</v>
      </c>
      <c r="H125" s="74">
        <v>715.34108438069529</v>
      </c>
      <c r="I125" s="74">
        <v>793.52043786492413</v>
      </c>
      <c r="J125" s="74">
        <v>871.6997913491532</v>
      </c>
      <c r="K125" s="74">
        <v>949.87914483338227</v>
      </c>
      <c r="L125" s="74">
        <v>1028.0584983176111</v>
      </c>
      <c r="M125" s="74">
        <v>1106.2378518018402</v>
      </c>
      <c r="N125" s="74">
        <v>1184.417205286069</v>
      </c>
      <c r="O125" s="74">
        <v>1262.5965587702981</v>
      </c>
      <c r="P125" s="74">
        <v>1340.7759122545272</v>
      </c>
      <c r="Q125" s="74">
        <v>1418.955265738756</v>
      </c>
      <c r="R125" s="74">
        <v>1497.1346192229851</v>
      </c>
      <c r="S125" s="74">
        <v>1575.3139727072141</v>
      </c>
      <c r="T125" s="74">
        <v>1653.4933261914432</v>
      </c>
      <c r="U125" s="74">
        <v>1731.672679675672</v>
      </c>
      <c r="V125" s="74">
        <v>1809.8520331599011</v>
      </c>
      <c r="W125" s="74">
        <v>1888.0313866441302</v>
      </c>
      <c r="X125" s="74">
        <v>1966.2107401283592</v>
      </c>
      <c r="Y125" s="74">
        <v>2044.3900936125883</v>
      </c>
      <c r="Z125" s="74">
        <v>2122.5694470968169</v>
      </c>
      <c r="AA125" s="74">
        <v>2278.9281540652751</v>
      </c>
      <c r="AB125" s="74">
        <v>2435.2868610337332</v>
      </c>
      <c r="AC125" s="74">
        <v>2591.6455680021909</v>
      </c>
      <c r="AD125" s="74">
        <v>2748.004274970649</v>
      </c>
      <c r="AE125" s="74">
        <v>2904.3629819391067</v>
      </c>
      <c r="AF125" s="74">
        <v>3060.7216889075648</v>
      </c>
      <c r="AG125" s="74">
        <v>3217.080395876023</v>
      </c>
      <c r="AH125" s="74">
        <v>3373.4391028444811</v>
      </c>
      <c r="AI125" s="74">
        <v>3529.7978098129388</v>
      </c>
      <c r="AJ125" s="74">
        <v>3686.1565167813969</v>
      </c>
    </row>
    <row r="126" spans="1:36" ht="21.65" hidden="1" customHeight="1">
      <c r="B126" s="107"/>
      <c r="C126" s="70">
        <v>30</v>
      </c>
      <c r="D126" s="74">
        <v>458</v>
      </c>
      <c r="E126" s="74">
        <v>549</v>
      </c>
      <c r="F126" s="74">
        <v>640</v>
      </c>
      <c r="G126" s="74">
        <v>731</v>
      </c>
      <c r="H126" s="74">
        <v>822</v>
      </c>
      <c r="I126" s="74">
        <v>913</v>
      </c>
      <c r="J126" s="74">
        <v>1004</v>
      </c>
      <c r="K126" s="74">
        <v>1095</v>
      </c>
      <c r="L126" s="74">
        <v>1186</v>
      </c>
      <c r="M126" s="74">
        <v>1276</v>
      </c>
      <c r="N126" s="74">
        <v>1367</v>
      </c>
      <c r="O126" s="74">
        <v>1458</v>
      </c>
      <c r="P126" s="74">
        <v>1549</v>
      </c>
      <c r="Q126" s="74">
        <v>1640</v>
      </c>
      <c r="R126" s="74">
        <v>1731</v>
      </c>
      <c r="S126" s="74">
        <v>1822</v>
      </c>
      <c r="T126" s="74">
        <v>1913</v>
      </c>
      <c r="U126" s="74">
        <v>2004</v>
      </c>
      <c r="V126" s="74">
        <v>2095</v>
      </c>
      <c r="W126" s="74">
        <v>2186</v>
      </c>
      <c r="X126" s="74">
        <v>2277</v>
      </c>
      <c r="Y126" s="74">
        <v>2368</v>
      </c>
      <c r="Z126" s="74">
        <v>2459</v>
      </c>
      <c r="AA126" s="74">
        <v>2641</v>
      </c>
      <c r="AB126" s="74">
        <v>2823</v>
      </c>
      <c r="AC126" s="74">
        <v>3005</v>
      </c>
      <c r="AD126" s="74">
        <v>3187</v>
      </c>
      <c r="AE126" s="74">
        <v>3369</v>
      </c>
      <c r="AF126" s="74">
        <v>3550</v>
      </c>
      <c r="AG126" s="74">
        <v>3732</v>
      </c>
      <c r="AH126" s="74">
        <v>3914</v>
      </c>
      <c r="AI126" s="74">
        <v>4096</v>
      </c>
      <c r="AJ126" s="74">
        <v>4278</v>
      </c>
    </row>
    <row r="127" spans="1:36" ht="21.65" hidden="1" customHeight="1">
      <c r="B127" s="107"/>
      <c r="C127" s="70">
        <v>45</v>
      </c>
      <c r="D127" s="72">
        <v>803</v>
      </c>
      <c r="E127" s="72">
        <v>962</v>
      </c>
      <c r="F127" s="72">
        <v>1122</v>
      </c>
      <c r="G127" s="72">
        <v>1281</v>
      </c>
      <c r="H127" s="72">
        <v>1441</v>
      </c>
      <c r="I127" s="72">
        <v>1600</v>
      </c>
      <c r="J127" s="72">
        <v>1759</v>
      </c>
      <c r="K127" s="72">
        <v>1919</v>
      </c>
      <c r="L127" s="72">
        <v>2078</v>
      </c>
      <c r="M127" s="72">
        <v>2238</v>
      </c>
      <c r="N127" s="72">
        <v>2397</v>
      </c>
      <c r="O127" s="72">
        <v>2557</v>
      </c>
      <c r="P127" s="72">
        <v>2716</v>
      </c>
      <c r="Q127" s="72">
        <v>2876</v>
      </c>
      <c r="R127" s="72">
        <v>3035</v>
      </c>
      <c r="S127" s="72">
        <v>3195</v>
      </c>
      <c r="T127" s="72">
        <v>3354</v>
      </c>
      <c r="U127" s="72">
        <v>3514</v>
      </c>
      <c r="V127" s="72">
        <v>3673</v>
      </c>
      <c r="W127" s="72">
        <v>3833</v>
      </c>
      <c r="X127" s="72">
        <v>3992</v>
      </c>
      <c r="Y127" s="72">
        <v>4152</v>
      </c>
      <c r="Z127" s="72">
        <v>4311</v>
      </c>
      <c r="AA127" s="72">
        <v>4630</v>
      </c>
      <c r="AB127" s="72">
        <v>4949</v>
      </c>
      <c r="AC127" s="72">
        <v>5268</v>
      </c>
      <c r="AD127" s="72">
        <v>5587</v>
      </c>
      <c r="AE127" s="72">
        <v>5906</v>
      </c>
      <c r="AF127" s="72">
        <v>6225</v>
      </c>
      <c r="AG127" s="72">
        <v>6544</v>
      </c>
      <c r="AH127" s="72">
        <v>6863</v>
      </c>
      <c r="AI127" s="72">
        <v>7181</v>
      </c>
      <c r="AJ127" s="72">
        <v>7500</v>
      </c>
    </row>
    <row r="128" spans="1:36" ht="21.65" hidden="1" customHeight="1">
      <c r="B128" s="120">
        <v>42</v>
      </c>
      <c r="C128" s="70">
        <v>9</v>
      </c>
      <c r="D128" s="73">
        <v>311.47746877657715</v>
      </c>
      <c r="E128" s="73">
        <v>371.95853067494164</v>
      </c>
      <c r="F128" s="73">
        <v>432.43959257330613</v>
      </c>
      <c r="G128" s="73">
        <v>492.92065447167062</v>
      </c>
      <c r="H128" s="73">
        <v>553.40171637003516</v>
      </c>
      <c r="I128" s="73">
        <v>613.88277826839965</v>
      </c>
      <c r="J128" s="73">
        <v>674.36384016676413</v>
      </c>
      <c r="K128" s="73">
        <v>734.84490206512874</v>
      </c>
      <c r="L128" s="73">
        <v>795.32596396349311</v>
      </c>
      <c r="M128" s="73">
        <v>855.80702586185771</v>
      </c>
      <c r="N128" s="73">
        <v>916.28808776022208</v>
      </c>
      <c r="O128" s="73">
        <v>976.76914965858668</v>
      </c>
      <c r="P128" s="73">
        <v>1037.2502115569512</v>
      </c>
      <c r="Q128" s="73">
        <v>1097.7312734553157</v>
      </c>
      <c r="R128" s="73">
        <v>1158.2123353536801</v>
      </c>
      <c r="S128" s="73">
        <v>1218.6933972520446</v>
      </c>
      <c r="T128" s="73">
        <v>1279.1744591504093</v>
      </c>
      <c r="U128" s="73">
        <v>1339.6555210487736</v>
      </c>
      <c r="V128" s="73">
        <v>1400.1365829471381</v>
      </c>
      <c r="W128" s="73">
        <v>1460.6176448455026</v>
      </c>
      <c r="X128" s="73">
        <v>1521.0987067438673</v>
      </c>
      <c r="Y128" s="73">
        <v>1581.5797686422318</v>
      </c>
      <c r="Z128" s="73">
        <v>1642.060830540596</v>
      </c>
      <c r="AA128" s="73">
        <v>1763.0229543373252</v>
      </c>
      <c r="AB128" s="73">
        <v>1883.9850781340542</v>
      </c>
      <c r="AC128" s="73">
        <v>2004.9472019307832</v>
      </c>
      <c r="AD128" s="73">
        <v>2125.9093257275122</v>
      </c>
      <c r="AE128" s="73">
        <v>2246.8714495242411</v>
      </c>
      <c r="AF128" s="73">
        <v>2367.8335733209701</v>
      </c>
      <c r="AG128" s="73">
        <v>2488.7956971176991</v>
      </c>
      <c r="AH128" s="73">
        <v>2609.7578209144285</v>
      </c>
      <c r="AI128" s="73">
        <v>2730.719944711157</v>
      </c>
      <c r="AJ128" s="73">
        <v>2851.682068507886</v>
      </c>
    </row>
    <row r="129" spans="2:36" ht="21.65" hidden="1" customHeight="1">
      <c r="B129" s="120"/>
      <c r="C129" s="70">
        <v>11</v>
      </c>
      <c r="D129" s="74">
        <v>372.24160322137851</v>
      </c>
      <c r="E129" s="74">
        <v>444.52152617698601</v>
      </c>
      <c r="F129" s="74">
        <v>516.80144913259346</v>
      </c>
      <c r="G129" s="74">
        <v>589.08137208820096</v>
      </c>
      <c r="H129" s="74">
        <v>661.36129504380847</v>
      </c>
      <c r="I129" s="74">
        <v>733.64121799941586</v>
      </c>
      <c r="J129" s="74">
        <v>805.92114095502336</v>
      </c>
      <c r="K129" s="74">
        <v>878.20106391063098</v>
      </c>
      <c r="L129" s="74">
        <v>950.48098686623837</v>
      </c>
      <c r="M129" s="74">
        <v>1022.7609098218459</v>
      </c>
      <c r="N129" s="74">
        <v>1095.0408327774533</v>
      </c>
      <c r="O129" s="74">
        <v>1167.3207557330609</v>
      </c>
      <c r="P129" s="74">
        <v>1239.6006786886683</v>
      </c>
      <c r="Q129" s="74">
        <v>1311.8806016442757</v>
      </c>
      <c r="R129" s="74">
        <v>1384.1605245998833</v>
      </c>
      <c r="S129" s="74">
        <v>1456.4404475554909</v>
      </c>
      <c r="T129" s="74">
        <v>1528.7203705110983</v>
      </c>
      <c r="U129" s="74">
        <v>1601.0002934667057</v>
      </c>
      <c r="V129" s="74">
        <v>1673.2802164223131</v>
      </c>
      <c r="W129" s="74">
        <v>1745.5601393779207</v>
      </c>
      <c r="X129" s="74">
        <v>1817.8400623335283</v>
      </c>
      <c r="Y129" s="74">
        <v>1890.1199852891357</v>
      </c>
      <c r="Z129" s="74">
        <v>1962.3999082447431</v>
      </c>
      <c r="AA129" s="74">
        <v>2106.9597541559583</v>
      </c>
      <c r="AB129" s="74">
        <v>2251.5196000671731</v>
      </c>
      <c r="AC129" s="74">
        <v>2396.0794459783879</v>
      </c>
      <c r="AD129" s="74">
        <v>2540.6392918896031</v>
      </c>
      <c r="AE129" s="74">
        <v>2685.1991378008179</v>
      </c>
      <c r="AF129" s="74">
        <v>2829.7589837120331</v>
      </c>
      <c r="AG129" s="74">
        <v>2974.3188296232479</v>
      </c>
      <c r="AH129" s="74">
        <v>3118.8786755344631</v>
      </c>
      <c r="AI129" s="74">
        <v>3263.4385214456775</v>
      </c>
      <c r="AJ129" s="74">
        <v>3407.9983673568927</v>
      </c>
    </row>
    <row r="130" spans="2:36" ht="21.65" hidden="1" customHeight="1">
      <c r="B130" s="120"/>
      <c r="C130" s="70">
        <v>15</v>
      </c>
      <c r="D130" s="74">
        <v>474.94865666037748</v>
      </c>
      <c r="E130" s="74">
        <v>573.89629346462277</v>
      </c>
      <c r="F130" s="74">
        <v>672.84393026886823</v>
      </c>
      <c r="G130" s="74">
        <v>771.79156707311347</v>
      </c>
      <c r="H130" s="74">
        <v>870.73920387735882</v>
      </c>
      <c r="I130" s="74">
        <v>969.68684068160405</v>
      </c>
      <c r="J130" s="74">
        <v>1068.6344774858494</v>
      </c>
      <c r="K130" s="74">
        <v>1167.5821142900948</v>
      </c>
      <c r="L130" s="74">
        <v>1266.5297510943401</v>
      </c>
      <c r="M130" s="74">
        <v>1365.4773878985852</v>
      </c>
      <c r="N130" s="74">
        <v>1464.4250247028306</v>
      </c>
      <c r="O130" s="74">
        <v>1563.3726615070761</v>
      </c>
      <c r="P130" s="74">
        <v>1662.3202983113213</v>
      </c>
      <c r="Q130" s="74">
        <v>1761.2679351155666</v>
      </c>
      <c r="R130" s="74">
        <v>1860.2155719198117</v>
      </c>
      <c r="S130" s="74">
        <v>1959.1632087240573</v>
      </c>
      <c r="T130" s="74">
        <v>2058.1108455283024</v>
      </c>
      <c r="U130" s="74">
        <v>2157.058482332548</v>
      </c>
      <c r="V130" s="74">
        <v>2256.0061191367931</v>
      </c>
      <c r="W130" s="74">
        <v>2354.9537559410383</v>
      </c>
      <c r="X130" s="74">
        <v>2453.9013927452838</v>
      </c>
      <c r="Y130" s="74">
        <v>2552.8490295495294</v>
      </c>
      <c r="Z130" s="74">
        <v>2651.7966663537745</v>
      </c>
      <c r="AA130" s="74">
        <v>2849.6919399622648</v>
      </c>
      <c r="AB130" s="74">
        <v>3047.5872135707559</v>
      </c>
      <c r="AC130" s="74">
        <v>3245.4824871792462</v>
      </c>
      <c r="AD130" s="74">
        <v>3443.3777607877369</v>
      </c>
      <c r="AE130" s="74">
        <v>3641.2730343962276</v>
      </c>
      <c r="AF130" s="74">
        <v>3839.1683080047183</v>
      </c>
      <c r="AG130" s="74">
        <v>4037.063581613209</v>
      </c>
      <c r="AH130" s="74">
        <v>4234.9588552217001</v>
      </c>
      <c r="AI130" s="74">
        <v>4432.8541288301903</v>
      </c>
      <c r="AJ130" s="74">
        <v>4630.7494024386806</v>
      </c>
    </row>
    <row r="131" spans="2:36" ht="21.65" hidden="1" customHeight="1">
      <c r="B131" s="120"/>
      <c r="C131" s="70">
        <v>30</v>
      </c>
      <c r="D131" s="74">
        <v>803</v>
      </c>
      <c r="E131" s="74">
        <v>962</v>
      </c>
      <c r="F131" s="74">
        <v>1122</v>
      </c>
      <c r="G131" s="74">
        <v>1281</v>
      </c>
      <c r="H131" s="74">
        <v>1441</v>
      </c>
      <c r="I131" s="74">
        <v>1600</v>
      </c>
      <c r="J131" s="74">
        <v>1759</v>
      </c>
      <c r="K131" s="74">
        <v>1919</v>
      </c>
      <c r="L131" s="74">
        <v>2078</v>
      </c>
      <c r="M131" s="74">
        <v>2238</v>
      </c>
      <c r="N131" s="74">
        <v>2397</v>
      </c>
      <c r="O131" s="74">
        <v>2557</v>
      </c>
      <c r="P131" s="74">
        <v>2716</v>
      </c>
      <c r="Q131" s="74">
        <v>2876</v>
      </c>
      <c r="R131" s="74">
        <v>3035</v>
      </c>
      <c r="S131" s="74">
        <v>3195</v>
      </c>
      <c r="T131" s="74">
        <v>3354</v>
      </c>
      <c r="U131" s="74">
        <v>3514</v>
      </c>
      <c r="V131" s="74">
        <v>3673</v>
      </c>
      <c r="W131" s="74">
        <v>3833</v>
      </c>
      <c r="X131" s="74">
        <v>3992</v>
      </c>
      <c r="Y131" s="74">
        <v>4152</v>
      </c>
      <c r="Z131" s="74">
        <v>4311</v>
      </c>
      <c r="AA131" s="74">
        <v>4630</v>
      </c>
      <c r="AB131" s="74">
        <v>4949</v>
      </c>
      <c r="AC131" s="74">
        <v>5268</v>
      </c>
      <c r="AD131" s="74">
        <v>5587</v>
      </c>
      <c r="AE131" s="74">
        <v>5906</v>
      </c>
      <c r="AF131" s="74">
        <v>6225</v>
      </c>
      <c r="AG131" s="74">
        <v>6544</v>
      </c>
      <c r="AH131" s="74">
        <v>6863</v>
      </c>
      <c r="AI131" s="74">
        <v>7181</v>
      </c>
      <c r="AJ131" s="74">
        <v>7500</v>
      </c>
    </row>
    <row r="132" spans="2:36" ht="21.65" hidden="1" customHeight="1">
      <c r="B132" s="120"/>
      <c r="C132" s="70">
        <v>45</v>
      </c>
      <c r="D132" s="72">
        <v>1116</v>
      </c>
      <c r="E132" s="72">
        <v>1337</v>
      </c>
      <c r="F132" s="72">
        <v>1559</v>
      </c>
      <c r="G132" s="72">
        <v>1781</v>
      </c>
      <c r="H132" s="72">
        <v>2002</v>
      </c>
      <c r="I132" s="72">
        <v>2224</v>
      </c>
      <c r="J132" s="72">
        <v>2446</v>
      </c>
      <c r="K132" s="72">
        <v>2667</v>
      </c>
      <c r="L132" s="72">
        <v>2889</v>
      </c>
      <c r="M132" s="72">
        <v>3111</v>
      </c>
      <c r="N132" s="72">
        <v>3332</v>
      </c>
      <c r="O132" s="72">
        <v>3554</v>
      </c>
      <c r="P132" s="72">
        <v>3776</v>
      </c>
      <c r="Q132" s="72">
        <v>3997</v>
      </c>
      <c r="R132" s="72">
        <v>4219</v>
      </c>
      <c r="S132" s="72">
        <v>4441</v>
      </c>
      <c r="T132" s="72">
        <v>4662</v>
      </c>
      <c r="U132" s="72">
        <v>4884</v>
      </c>
      <c r="V132" s="72">
        <v>5106</v>
      </c>
      <c r="W132" s="72">
        <v>5327</v>
      </c>
      <c r="X132" s="72">
        <v>5549</v>
      </c>
      <c r="Y132" s="72">
        <v>5771</v>
      </c>
      <c r="Z132" s="72">
        <v>5992</v>
      </c>
      <c r="AA132" s="72">
        <v>6436</v>
      </c>
      <c r="AB132" s="72">
        <v>6879</v>
      </c>
      <c r="AC132" s="72">
        <v>7322</v>
      </c>
      <c r="AD132" s="72">
        <v>7765</v>
      </c>
      <c r="AE132" s="72">
        <v>8209</v>
      </c>
      <c r="AF132" s="72">
        <v>8652</v>
      </c>
      <c r="AG132" s="72">
        <v>9095</v>
      </c>
      <c r="AH132" s="72">
        <v>9539</v>
      </c>
      <c r="AI132" s="72">
        <v>9982</v>
      </c>
      <c r="AJ132" s="72">
        <v>10425</v>
      </c>
    </row>
    <row r="133" spans="2:36" ht="21.65" hidden="1" customHeight="1"/>
    <row r="134" spans="2:36" ht="35" hidden="1">
      <c r="B134" s="83" t="s">
        <v>17</v>
      </c>
    </row>
    <row r="135" spans="2:36" ht="21.65" hidden="1" customHeight="1">
      <c r="B135" s="121" t="s">
        <v>3</v>
      </c>
      <c r="C135" s="121" t="s">
        <v>4</v>
      </c>
    </row>
    <row r="136" spans="2:36" ht="21.65" hidden="1" customHeight="1">
      <c r="B136" s="122"/>
      <c r="C136" s="122"/>
    </row>
    <row r="137" spans="2:36" ht="21.65" hidden="1" customHeight="1">
      <c r="B137" s="1">
        <v>80</v>
      </c>
      <c r="C137" s="2">
        <v>2.088677207643888</v>
      </c>
    </row>
    <row r="138" spans="2:36" ht="21.65" hidden="1" customHeight="1">
      <c r="B138" s="1">
        <v>79.5</v>
      </c>
      <c r="C138" s="2">
        <v>2.0675608065329816</v>
      </c>
      <c r="D138" s="75"/>
    </row>
    <row r="139" spans="2:36" ht="21.65" hidden="1" customHeight="1">
      <c r="B139" s="1">
        <v>79</v>
      </c>
      <c r="C139" s="2">
        <v>2.0465451437604996</v>
      </c>
      <c r="D139" s="75"/>
    </row>
    <row r="140" spans="2:36" ht="21.65" hidden="1" customHeight="1">
      <c r="B140" s="1">
        <v>78.5</v>
      </c>
      <c r="C140" s="2">
        <v>2.0256302193264411</v>
      </c>
      <c r="D140" s="75"/>
    </row>
    <row r="141" spans="2:36" ht="21.65" hidden="1" customHeight="1">
      <c r="B141" s="1">
        <v>78</v>
      </c>
      <c r="C141" s="2">
        <v>2.0048160332308069</v>
      </c>
      <c r="D141" s="75"/>
    </row>
    <row r="142" spans="2:36" ht="21.65" hidden="1" customHeight="1">
      <c r="B142" s="1">
        <v>77.5</v>
      </c>
      <c r="C142" s="2">
        <v>1.9841025854735972</v>
      </c>
      <c r="D142" s="75"/>
    </row>
    <row r="143" spans="2:36" ht="21.65" hidden="1" customHeight="1">
      <c r="B143" s="1">
        <v>77</v>
      </c>
      <c r="C143" s="2">
        <v>1.9634898760548107</v>
      </c>
      <c r="D143" s="75"/>
    </row>
    <row r="144" spans="2:36" ht="21.65" hidden="1" customHeight="1">
      <c r="B144" s="1">
        <v>76.5</v>
      </c>
      <c r="C144" s="2">
        <v>1.9429779049744489</v>
      </c>
      <c r="D144" s="75"/>
    </row>
    <row r="145" spans="2:4" ht="21.65" hidden="1" customHeight="1">
      <c r="B145" s="1">
        <v>76</v>
      </c>
      <c r="C145" s="2">
        <v>1.9225666722325103</v>
      </c>
      <c r="D145" s="75"/>
    </row>
    <row r="146" spans="2:4" ht="21.65" hidden="1" customHeight="1">
      <c r="B146" s="1">
        <v>75.5</v>
      </c>
      <c r="C146" s="2">
        <v>1.9022561778289964</v>
      </c>
      <c r="D146" s="75"/>
    </row>
    <row r="147" spans="2:4" ht="21.65" hidden="1" customHeight="1">
      <c r="B147" s="1">
        <v>75</v>
      </c>
      <c r="C147" s="2">
        <v>1.8820464217639061</v>
      </c>
      <c r="D147" s="75"/>
    </row>
    <row r="148" spans="2:4" ht="21.65" hidden="1" customHeight="1">
      <c r="B148" s="1">
        <v>74.5</v>
      </c>
      <c r="C148" s="2">
        <v>1.8619374040372403</v>
      </c>
      <c r="D148" s="75"/>
    </row>
    <row r="149" spans="2:4" ht="21.65" hidden="1" customHeight="1">
      <c r="B149" s="1">
        <v>74</v>
      </c>
      <c r="C149" s="2">
        <v>1.8419291246489979</v>
      </c>
      <c r="D149" s="75"/>
    </row>
    <row r="150" spans="2:4" ht="21.65" hidden="1" customHeight="1">
      <c r="B150" s="1">
        <v>73.5</v>
      </c>
      <c r="C150" s="2">
        <v>1.8220215835991795</v>
      </c>
      <c r="D150" s="75"/>
    </row>
    <row r="151" spans="2:4" ht="21.65" hidden="1" customHeight="1">
      <c r="B151" s="1">
        <v>73</v>
      </c>
      <c r="C151" s="2">
        <v>1.8022147808877855</v>
      </c>
      <c r="D151" s="75"/>
    </row>
    <row r="152" spans="2:4" ht="21.65" hidden="1" customHeight="1">
      <c r="B152" s="1">
        <v>72.5</v>
      </c>
      <c r="C152" s="2">
        <v>1.7825087165148155</v>
      </c>
      <c r="D152" s="75"/>
    </row>
    <row r="153" spans="2:4" ht="21.65" hidden="1" customHeight="1">
      <c r="B153" s="1">
        <v>72</v>
      </c>
      <c r="C153" s="2">
        <v>1.7629033904802691</v>
      </c>
      <c r="D153" s="75"/>
    </row>
    <row r="154" spans="2:4" ht="21.65" hidden="1" customHeight="1">
      <c r="B154" s="1">
        <v>71.5</v>
      </c>
      <c r="C154" s="2">
        <v>1.7433988027841469</v>
      </c>
      <c r="D154" s="75"/>
    </row>
    <row r="155" spans="2:4" ht="21.65" hidden="1" customHeight="1">
      <c r="B155" s="1">
        <v>71</v>
      </c>
      <c r="C155" s="2">
        <v>1.7239949534264489</v>
      </c>
      <c r="D155" s="75"/>
    </row>
    <row r="156" spans="2:4" ht="21.65" hidden="1" customHeight="1">
      <c r="B156" s="1">
        <v>70.5</v>
      </c>
      <c r="C156" s="2">
        <v>1.7046918424071746</v>
      </c>
      <c r="D156" s="75"/>
    </row>
    <row r="157" spans="2:4" ht="21.65" hidden="1" customHeight="1">
      <c r="B157" s="1">
        <v>70</v>
      </c>
      <c r="C157" s="2">
        <v>1.6854894697263243</v>
      </c>
      <c r="D157" s="75"/>
    </row>
    <row r="158" spans="2:4" ht="21.65" hidden="1" customHeight="1">
      <c r="B158" s="1">
        <v>69.5</v>
      </c>
      <c r="C158" s="2">
        <v>1.6663878353838986</v>
      </c>
      <c r="D158" s="75"/>
    </row>
    <row r="159" spans="2:4" ht="21.65" hidden="1" customHeight="1">
      <c r="B159" s="1">
        <v>69</v>
      </c>
      <c r="C159" s="2">
        <v>1.6473869393798961</v>
      </c>
      <c r="D159" s="75"/>
    </row>
    <row r="160" spans="2:4" ht="21.65" hidden="1" customHeight="1">
      <c r="B160" s="1">
        <v>68.5</v>
      </c>
      <c r="C160" s="2">
        <v>1.628486781714318</v>
      </c>
      <c r="D160" s="75"/>
    </row>
    <row r="161" spans="2:4" ht="21.65" hidden="1" customHeight="1">
      <c r="B161" s="1">
        <v>68</v>
      </c>
      <c r="C161" s="2">
        <v>1.6096873623871639</v>
      </c>
      <c r="D161" s="75"/>
    </row>
    <row r="162" spans="2:4" ht="21.65" hidden="1" customHeight="1">
      <c r="B162" s="1">
        <v>67.5</v>
      </c>
      <c r="C162" s="2">
        <v>1.5909886813984337</v>
      </c>
      <c r="D162" s="75"/>
    </row>
    <row r="163" spans="2:4" ht="21.65" hidden="1" customHeight="1">
      <c r="B163" s="1">
        <v>67</v>
      </c>
      <c r="C163" s="2">
        <v>1.5723907387481275</v>
      </c>
      <c r="D163" s="75"/>
    </row>
    <row r="164" spans="2:4" ht="21.65" hidden="1" customHeight="1">
      <c r="B164" s="1">
        <v>66.5</v>
      </c>
      <c r="C164" s="2">
        <v>1.5538935344362454</v>
      </c>
      <c r="D164" s="75"/>
    </row>
    <row r="165" spans="2:4" ht="21.65" hidden="1" customHeight="1">
      <c r="B165" s="1">
        <v>66</v>
      </c>
      <c r="C165" s="2">
        <v>1.5354970684627871</v>
      </c>
      <c r="D165" s="75"/>
    </row>
    <row r="166" spans="2:4" ht="21.65" hidden="1" customHeight="1">
      <c r="B166" s="1">
        <v>65.5</v>
      </c>
      <c r="C166" s="2">
        <v>1.5172013408277532</v>
      </c>
      <c r="D166" s="75"/>
    </row>
    <row r="167" spans="2:4" ht="21.65" hidden="1" customHeight="1">
      <c r="B167" s="1">
        <v>65</v>
      </c>
      <c r="C167" s="2">
        <v>1.4990063515311431</v>
      </c>
      <c r="D167" s="75"/>
    </row>
    <row r="168" spans="2:4" ht="21.65" hidden="1" customHeight="1">
      <c r="B168" s="1">
        <v>64.5</v>
      </c>
      <c r="C168" s="2">
        <v>1.4809121005729571</v>
      </c>
      <c r="D168" s="75"/>
    </row>
    <row r="169" spans="2:4" ht="21.65" hidden="1" customHeight="1">
      <c r="B169" s="1">
        <v>64</v>
      </c>
      <c r="C169" s="2">
        <v>1.462918587953195</v>
      </c>
      <c r="D169" s="75"/>
    </row>
    <row r="170" spans="2:4" ht="21.65" hidden="1" customHeight="1">
      <c r="B170" s="1">
        <v>63.5</v>
      </c>
      <c r="C170" s="2">
        <v>1.4450258136718568</v>
      </c>
      <c r="D170" s="75"/>
    </row>
    <row r="171" spans="2:4" ht="21.65" hidden="1" customHeight="1">
      <c r="B171" s="1">
        <v>63</v>
      </c>
      <c r="C171" s="2">
        <v>1.4272337777289426</v>
      </c>
      <c r="D171" s="75"/>
    </row>
    <row r="172" spans="2:4" ht="21.65" hidden="1" customHeight="1">
      <c r="B172" s="1">
        <v>62.5</v>
      </c>
      <c r="C172" s="2">
        <v>1.4095424801244523</v>
      </c>
      <c r="D172" s="75"/>
    </row>
    <row r="173" spans="2:4" ht="21.65" hidden="1" customHeight="1">
      <c r="B173" s="1">
        <v>62</v>
      </c>
      <c r="C173" s="2">
        <v>1.3919519208583861</v>
      </c>
      <c r="D173" s="75"/>
    </row>
    <row r="174" spans="2:4" ht="21.65" hidden="1" customHeight="1">
      <c r="B174" s="1">
        <v>61.5</v>
      </c>
      <c r="C174" s="2">
        <v>1.3744620999307442</v>
      </c>
      <c r="D174" s="75"/>
    </row>
    <row r="175" spans="2:4" ht="21.65" hidden="1" customHeight="1">
      <c r="B175" s="1">
        <v>61</v>
      </c>
      <c r="C175" s="2">
        <v>1.3570730173415262</v>
      </c>
      <c r="D175" s="75"/>
    </row>
    <row r="176" spans="2:4" ht="21.65" hidden="1" customHeight="1">
      <c r="B176" s="1">
        <v>60.5</v>
      </c>
      <c r="C176" s="2">
        <v>1.3397846730907319</v>
      </c>
      <c r="D176" s="75"/>
    </row>
    <row r="177" spans="2:4" ht="21.65" hidden="1" customHeight="1">
      <c r="B177" s="1">
        <v>60</v>
      </c>
      <c r="C177" s="2">
        <v>1.3225970671783618</v>
      </c>
      <c r="D177" s="75"/>
    </row>
    <row r="178" spans="2:4" ht="21.65" hidden="1" customHeight="1">
      <c r="B178" s="1">
        <v>59.5</v>
      </c>
      <c r="C178" s="2">
        <v>1.3055101996044156</v>
      </c>
      <c r="D178" s="75"/>
    </row>
    <row r="179" spans="2:4" ht="21.65" hidden="1" customHeight="1">
      <c r="B179" s="1">
        <v>59</v>
      </c>
      <c r="C179" s="2">
        <v>1.2885240703688936</v>
      </c>
      <c r="D179" s="75"/>
    </row>
    <row r="180" spans="2:4" ht="21.65" hidden="1" customHeight="1">
      <c r="B180" s="1">
        <v>58.5</v>
      </c>
      <c r="C180" s="2">
        <v>1.2716386794717955</v>
      </c>
      <c r="D180" s="75"/>
    </row>
    <row r="181" spans="2:4" ht="21.65" hidden="1" customHeight="1">
      <c r="B181" s="1">
        <v>58</v>
      </c>
      <c r="C181" s="2">
        <v>1.2548540269131212</v>
      </c>
      <c r="D181" s="75"/>
    </row>
    <row r="182" spans="2:4" ht="21.65" hidden="1" customHeight="1">
      <c r="B182" s="1">
        <v>57.5</v>
      </c>
      <c r="C182" s="2">
        <v>1.2381701126928712</v>
      </c>
      <c r="D182" s="75"/>
    </row>
    <row r="183" spans="2:4" ht="21.65" hidden="1" customHeight="1">
      <c r="B183" s="1">
        <v>57</v>
      </c>
      <c r="C183" s="2">
        <v>1.2215869368110452</v>
      </c>
      <c r="D183" s="75"/>
    </row>
    <row r="184" spans="2:4" ht="21.65" hidden="1" customHeight="1">
      <c r="B184" s="1">
        <v>56.5</v>
      </c>
      <c r="C184" s="2">
        <v>1.2051044992676432</v>
      </c>
      <c r="D184" s="75"/>
    </row>
    <row r="185" spans="2:4" ht="21.65" hidden="1" customHeight="1">
      <c r="B185" s="1">
        <v>56</v>
      </c>
      <c r="C185" s="2">
        <v>1.1887228000626651</v>
      </c>
      <c r="D185" s="75"/>
    </row>
    <row r="186" spans="2:4" ht="21.65" hidden="1" customHeight="1">
      <c r="B186" s="1">
        <v>55.5</v>
      </c>
      <c r="C186" s="2">
        <v>1.1724418391961111</v>
      </c>
      <c r="D186" s="75"/>
    </row>
    <row r="187" spans="2:4" ht="21.65" hidden="1" customHeight="1">
      <c r="B187" s="1">
        <v>55</v>
      </c>
      <c r="C187" s="2">
        <v>1.1562616166679809</v>
      </c>
      <c r="D187" s="75"/>
    </row>
    <row r="188" spans="2:4" ht="21.65" hidden="1" customHeight="1">
      <c r="B188" s="1">
        <v>54.5</v>
      </c>
      <c r="C188" s="2">
        <v>1.1401821324782748</v>
      </c>
      <c r="D188" s="75"/>
    </row>
    <row r="189" spans="2:4" ht="21.65" hidden="1" customHeight="1">
      <c r="B189" s="1">
        <v>54</v>
      </c>
      <c r="C189" s="2">
        <v>1.1242033866269925</v>
      </c>
      <c r="D189" s="75"/>
    </row>
    <row r="190" spans="2:4" ht="21.65" hidden="1" customHeight="1">
      <c r="B190" s="1">
        <v>53.5</v>
      </c>
      <c r="C190" s="2">
        <v>1.1083253791141343</v>
      </c>
      <c r="D190" s="75"/>
    </row>
    <row r="191" spans="2:4" ht="21.65" hidden="1" customHeight="1">
      <c r="B191" s="1">
        <v>53</v>
      </c>
      <c r="C191" s="2">
        <v>1.0925481099397003</v>
      </c>
      <c r="D191" s="75"/>
    </row>
    <row r="192" spans="2:4" ht="21.65" hidden="1" customHeight="1">
      <c r="B192" s="1">
        <v>52.5</v>
      </c>
      <c r="C192" s="2">
        <v>1.0768715791036902</v>
      </c>
      <c r="D192" s="75"/>
    </row>
    <row r="193" spans="2:4" ht="21.65" hidden="1" customHeight="1">
      <c r="B193" s="1">
        <v>52</v>
      </c>
      <c r="C193" s="2">
        <v>1.0612957866061044</v>
      </c>
      <c r="D193" s="75"/>
    </row>
    <row r="194" spans="2:4" ht="21.65" hidden="1" customHeight="1">
      <c r="B194" s="1">
        <v>51.5</v>
      </c>
      <c r="C194" s="2">
        <v>1.0458207324469422</v>
      </c>
      <c r="D194" s="75"/>
    </row>
    <row r="195" spans="2:4" ht="21.65" hidden="1" customHeight="1">
      <c r="B195" s="1">
        <v>51</v>
      </c>
      <c r="C195" s="2">
        <v>1.0304464166262042</v>
      </c>
      <c r="D195" s="75"/>
    </row>
    <row r="196" spans="2:4" ht="21.65" hidden="1" customHeight="1">
      <c r="B196" s="1">
        <v>50.5</v>
      </c>
      <c r="C196" s="2">
        <v>1.0151728391438899</v>
      </c>
      <c r="D196" s="75"/>
    </row>
    <row r="197" spans="2:4" ht="21.65" hidden="1" customHeight="1">
      <c r="B197" s="1">
        <v>50</v>
      </c>
      <c r="C197" s="2">
        <v>1</v>
      </c>
      <c r="D197" s="75"/>
    </row>
    <row r="198" spans="2:4" ht="21.65" hidden="1" customHeight="1">
      <c r="B198" s="1">
        <v>49.5</v>
      </c>
      <c r="C198" s="2">
        <v>0.98492789919453405</v>
      </c>
      <c r="D198" s="75"/>
    </row>
    <row r="199" spans="2:4" ht="21.65" hidden="1" customHeight="1">
      <c r="B199" s="1">
        <v>49</v>
      </c>
      <c r="C199" s="2">
        <v>0.96995653672749205</v>
      </c>
      <c r="D199" s="75"/>
    </row>
    <row r="200" spans="2:4" ht="21.65" hidden="1" customHeight="1">
      <c r="B200" s="1">
        <v>48.5</v>
      </c>
      <c r="C200" s="2">
        <v>0.95508591259887365</v>
      </c>
      <c r="D200" s="75"/>
    </row>
    <row r="201" spans="2:4" ht="21.65" hidden="1" customHeight="1">
      <c r="B201" s="1">
        <v>48</v>
      </c>
      <c r="C201" s="2">
        <v>0.94031602680867965</v>
      </c>
      <c r="D201" s="75"/>
    </row>
    <row r="202" spans="2:4" ht="21.65" hidden="1" customHeight="1">
      <c r="B202" s="1">
        <v>47.5</v>
      </c>
      <c r="C202" s="2">
        <v>0.92564687935690959</v>
      </c>
      <c r="D202" s="75"/>
    </row>
    <row r="203" spans="2:4" ht="21.65" hidden="1" customHeight="1">
      <c r="B203" s="1">
        <v>47</v>
      </c>
      <c r="C203" s="2">
        <v>0.91107847024356348</v>
      </c>
      <c r="D203" s="75"/>
    </row>
    <row r="204" spans="2:4" ht="21.65" hidden="1" customHeight="1">
      <c r="B204" s="1">
        <v>46.5</v>
      </c>
      <c r="C204" s="2">
        <v>0.89661079946864153</v>
      </c>
      <c r="D204" s="75"/>
    </row>
    <row r="205" spans="2:4" ht="21.65" hidden="1" customHeight="1">
      <c r="B205" s="1">
        <v>46</v>
      </c>
      <c r="C205" s="2">
        <v>0.88224386703214353</v>
      </c>
      <c r="D205" s="75"/>
    </row>
    <row r="206" spans="2:4" ht="21.65" hidden="1" customHeight="1">
      <c r="B206" s="1">
        <v>45.5</v>
      </c>
      <c r="C206" s="2">
        <v>0.86797767293406936</v>
      </c>
      <c r="D206" s="75"/>
    </row>
    <row r="207" spans="2:4" ht="21.65" hidden="1" customHeight="1">
      <c r="B207" s="1">
        <v>45</v>
      </c>
      <c r="C207" s="2">
        <v>0.85381221717441935</v>
      </c>
      <c r="D207" s="75"/>
    </row>
    <row r="208" spans="2:4" ht="21.65" hidden="1" customHeight="1">
      <c r="B208" s="1">
        <v>44.5</v>
      </c>
      <c r="C208" s="2">
        <v>0.8397474997531934</v>
      </c>
      <c r="D208" s="75"/>
    </row>
    <row r="209" spans="2:4" ht="21.65" hidden="1" customHeight="1">
      <c r="B209" s="1">
        <v>44</v>
      </c>
      <c r="C209" s="2">
        <v>0.82578352067039129</v>
      </c>
      <c r="D209" s="75"/>
    </row>
    <row r="210" spans="2:4" ht="21.65" hidden="1" customHeight="1">
      <c r="B210" s="1">
        <v>43.5</v>
      </c>
      <c r="C210" s="2">
        <v>0.81192027992601334</v>
      </c>
      <c r="D210" s="75"/>
    </row>
    <row r="211" spans="2:4" ht="21.65" hidden="1" customHeight="1">
      <c r="B211" s="1">
        <v>43</v>
      </c>
      <c r="C211" s="2">
        <v>0.79815777752005923</v>
      </c>
      <c r="D211" s="75"/>
    </row>
    <row r="212" spans="2:4" ht="21.65" hidden="1" customHeight="1">
      <c r="B212" s="1">
        <v>42.5</v>
      </c>
      <c r="C212" s="2">
        <v>0.78449601345252917</v>
      </c>
      <c r="D212" s="75"/>
    </row>
    <row r="213" spans="2:4" ht="21.65" hidden="1" customHeight="1">
      <c r="B213" s="1">
        <v>42</v>
      </c>
      <c r="C213" s="2">
        <v>0.77093498772342317</v>
      </c>
      <c r="D213" s="75"/>
    </row>
    <row r="214" spans="2:4" ht="21.65" hidden="1" customHeight="1">
      <c r="B214" s="1">
        <v>41.5</v>
      </c>
      <c r="C214" s="2">
        <v>0.75747470033274111</v>
      </c>
      <c r="D214" s="75"/>
    </row>
    <row r="215" spans="2:4" ht="21.65" hidden="1" customHeight="1">
      <c r="B215" s="1">
        <v>41</v>
      </c>
      <c r="C215" s="2">
        <v>0.74411515128048311</v>
      </c>
      <c r="D215" s="75"/>
    </row>
    <row r="216" spans="2:4" ht="21.65" hidden="1" customHeight="1">
      <c r="B216" s="1">
        <v>40.5</v>
      </c>
      <c r="C216" s="2">
        <v>0.73085634056664917</v>
      </c>
      <c r="D216" s="75"/>
    </row>
    <row r="217" spans="2:4" ht="21.65" hidden="1" customHeight="1">
      <c r="B217" s="1">
        <v>40</v>
      </c>
      <c r="C217" s="2">
        <v>0.71769826819123905</v>
      </c>
      <c r="D217" s="75"/>
    </row>
    <row r="218" spans="2:4" ht="21.65" hidden="1" customHeight="1">
      <c r="B218" s="1">
        <v>39.5</v>
      </c>
      <c r="C218" s="2">
        <v>0.704640934154253</v>
      </c>
      <c r="D218" s="75"/>
    </row>
    <row r="219" spans="2:4" ht="21.65" hidden="1" customHeight="1">
      <c r="B219" s="1">
        <v>39</v>
      </c>
      <c r="C219" s="2">
        <v>0.69168433845569111</v>
      </c>
      <c r="D219" s="75"/>
    </row>
    <row r="220" spans="2:4" ht="21.65" hidden="1" customHeight="1">
      <c r="B220" s="1">
        <v>38.5</v>
      </c>
      <c r="C220" s="2">
        <v>0.67882848109555305</v>
      </c>
      <c r="D220" s="75"/>
    </row>
    <row r="221" spans="2:4" ht="21.65" hidden="1" customHeight="1">
      <c r="B221" s="1">
        <v>38</v>
      </c>
      <c r="C221" s="2">
        <v>0.66607336207383905</v>
      </c>
      <c r="D221" s="75"/>
    </row>
    <row r="222" spans="2:4" ht="21.65" hidden="1" customHeight="1">
      <c r="B222" s="1">
        <v>37.5</v>
      </c>
      <c r="C222" s="2">
        <v>0.65341898139054899</v>
      </c>
      <c r="D222" s="75"/>
    </row>
    <row r="223" spans="2:4" ht="21.65" hidden="1" customHeight="1">
      <c r="B223" s="1">
        <v>37</v>
      </c>
      <c r="C223" s="2">
        <v>0.6408653390456831</v>
      </c>
      <c r="D223" s="75"/>
    </row>
    <row r="224" spans="2:4" ht="21.65" hidden="1" customHeight="1">
      <c r="B224" s="1">
        <v>36.5</v>
      </c>
      <c r="C224" s="2">
        <v>0.62841243503924094</v>
      </c>
      <c r="D224" s="75"/>
    </row>
    <row r="225" spans="2:4" ht="21.65" hidden="1" customHeight="1">
      <c r="B225" s="1">
        <v>36</v>
      </c>
      <c r="C225" s="2">
        <v>0.61606026937122293</v>
      </c>
      <c r="D225" s="75"/>
    </row>
    <row r="226" spans="2:4" ht="21.65" hidden="1" customHeight="1">
      <c r="B226" s="1">
        <v>35.5</v>
      </c>
      <c r="C226" s="2">
        <v>0.60380884204162888</v>
      </c>
      <c r="D226" s="75"/>
    </row>
    <row r="227" spans="2:4" ht="21.65" hidden="1" customHeight="1">
      <c r="B227" s="1">
        <v>35</v>
      </c>
      <c r="C227" s="2">
        <v>0.59165815305045899</v>
      </c>
      <c r="D227" s="75"/>
    </row>
    <row r="228" spans="2:4" ht="21.65" hidden="1" customHeight="1">
      <c r="B228" s="1">
        <v>34.5</v>
      </c>
      <c r="C228" s="2">
        <v>0.57960820239771305</v>
      </c>
      <c r="D228" s="75"/>
    </row>
    <row r="229" spans="2:4" ht="21.65" hidden="1" customHeight="1">
      <c r="B229" s="1">
        <v>34</v>
      </c>
      <c r="C229" s="2">
        <v>0.56765899008339105</v>
      </c>
      <c r="D229" s="75"/>
    </row>
    <row r="230" spans="2:4" ht="21.65" hidden="1" customHeight="1">
      <c r="B230" s="1">
        <v>33.5</v>
      </c>
      <c r="C230" s="2">
        <v>0.55581051610749299</v>
      </c>
      <c r="D230" s="75"/>
    </row>
    <row r="231" spans="2:4" ht="21.65" hidden="1" customHeight="1">
      <c r="B231" s="1">
        <v>33</v>
      </c>
      <c r="C231" s="2">
        <v>0.5440627804700191</v>
      </c>
      <c r="D231" s="75"/>
    </row>
    <row r="232" spans="2:4" ht="21.65" hidden="1" customHeight="1">
      <c r="B232" s="1">
        <v>32.5</v>
      </c>
      <c r="C232" s="2">
        <v>0.53241578317096905</v>
      </c>
      <c r="D232" s="75"/>
    </row>
    <row r="233" spans="2:4" ht="21.65" hidden="1" customHeight="1">
      <c r="B233" s="1">
        <v>32</v>
      </c>
      <c r="C233" s="2">
        <v>0.52086952421034305</v>
      </c>
      <c r="D233" s="75"/>
    </row>
    <row r="234" spans="2:4" ht="21.65" hidden="1" customHeight="1">
      <c r="B234" s="1">
        <v>31.5</v>
      </c>
      <c r="C234" s="2">
        <v>0.50942400358814111</v>
      </c>
      <c r="D234" s="75"/>
    </row>
    <row r="235" spans="2:4" ht="21.65" hidden="1" customHeight="1">
      <c r="B235" s="1">
        <v>31</v>
      </c>
      <c r="C235" s="2">
        <v>0.49807922130436316</v>
      </c>
      <c r="D235" s="75"/>
    </row>
    <row r="236" spans="2:4" ht="21.65" hidden="1" customHeight="1">
      <c r="B236" s="1">
        <v>30.5</v>
      </c>
      <c r="C236" s="2">
        <v>0.48683517735900922</v>
      </c>
      <c r="D236" s="75"/>
    </row>
    <row r="237" spans="2:4" ht="21.65" hidden="1" customHeight="1">
      <c r="B237" s="1">
        <v>30</v>
      </c>
      <c r="C237" s="2">
        <v>0.47569187175207922</v>
      </c>
      <c r="D237" s="75"/>
    </row>
    <row r="238" spans="2:4" ht="21.65" hidden="1" customHeight="1">
      <c r="B238" s="1">
        <v>29.5</v>
      </c>
      <c r="C238" s="2">
        <v>0.46464930448357322</v>
      </c>
      <c r="D238" s="75"/>
    </row>
    <row r="239" spans="2:4" ht="21.65" hidden="1" customHeight="1">
      <c r="B239" s="1">
        <v>29</v>
      </c>
      <c r="C239" s="2">
        <v>0.45370747555349128</v>
      </c>
      <c r="D239" s="75"/>
    </row>
    <row r="240" spans="2:4" ht="21.65" hidden="1" customHeight="1">
      <c r="B240" s="1">
        <v>28.5</v>
      </c>
      <c r="C240" s="2">
        <v>0.44286638496183334</v>
      </c>
      <c r="D240" s="75"/>
    </row>
    <row r="241" spans="2:4" ht="21.65" hidden="1" customHeight="1">
      <c r="B241" s="1">
        <v>28</v>
      </c>
      <c r="C241" s="2">
        <v>0.43212603270859939</v>
      </c>
      <c r="D241" s="75"/>
    </row>
    <row r="242" spans="2:4" ht="21.65" hidden="1" customHeight="1">
      <c r="B242" s="1">
        <v>27.5</v>
      </c>
      <c r="C242" s="2">
        <v>0.4214864187937894</v>
      </c>
      <c r="D242" s="75"/>
    </row>
    <row r="243" spans="2:4" ht="21.65" hidden="1" customHeight="1">
      <c r="B243" s="1">
        <v>27</v>
      </c>
      <c r="C243" s="2">
        <v>0.4109475432174034</v>
      </c>
      <c r="D243" s="75"/>
    </row>
    <row r="244" spans="2:4" ht="21.65" hidden="1" customHeight="1">
      <c r="B244" s="1">
        <v>26.5</v>
      </c>
      <c r="C244" s="2">
        <v>0.40050940597944146</v>
      </c>
      <c r="D244" s="75"/>
    </row>
    <row r="245" spans="2:4" ht="21.65" hidden="1" customHeight="1">
      <c r="B245" s="1">
        <v>26</v>
      </c>
      <c r="C245" s="2">
        <v>0.39017200707990352</v>
      </c>
      <c r="D245" s="75"/>
    </row>
    <row r="246" spans="2:4" ht="21.65" hidden="1" customHeight="1">
      <c r="B246" s="1">
        <v>25.5</v>
      </c>
      <c r="C246" s="2">
        <v>0.37993534651878963</v>
      </c>
      <c r="D246" s="75"/>
    </row>
    <row r="247" spans="2:4" ht="21.65" hidden="1" customHeight="1">
      <c r="B247" s="1">
        <v>25</v>
      </c>
      <c r="C247" s="2">
        <v>0.36979942429609963</v>
      </c>
      <c r="D247" s="75"/>
    </row>
    <row r="248" spans="2:4" ht="21.65" hidden="1" customHeight="1">
      <c r="B248" s="1">
        <v>24.5</v>
      </c>
      <c r="C248" s="2">
        <v>0.35976424041183375</v>
      </c>
      <c r="D248" s="75"/>
    </row>
    <row r="249" spans="2:4" ht="21.65" hidden="1" customHeight="1">
      <c r="B249" s="1">
        <v>24</v>
      </c>
      <c r="C249" s="2">
        <v>0.34982979486599175</v>
      </c>
      <c r="D249" s="75"/>
    </row>
    <row r="250" spans="2:4" ht="21.65" hidden="1" customHeight="1">
      <c r="B250" s="1">
        <v>23.5</v>
      </c>
      <c r="C250" s="2">
        <v>0.33999608765857381</v>
      </c>
      <c r="D250" s="75"/>
    </row>
    <row r="251" spans="2:4" ht="21.65" hidden="1" customHeight="1">
      <c r="B251" s="1">
        <v>23</v>
      </c>
      <c r="C251" s="2">
        <v>0.33026311878957987</v>
      </c>
      <c r="D251" s="75"/>
    </row>
    <row r="252" spans="2:4" ht="21.65" hidden="1" customHeight="1">
      <c r="B252" s="1">
        <v>22.5</v>
      </c>
      <c r="C252" s="2">
        <v>0.32063088825900993</v>
      </c>
      <c r="D252" s="75"/>
    </row>
    <row r="253" spans="2:4" ht="21.65" hidden="1" customHeight="1">
      <c r="B253" s="1">
        <v>22</v>
      </c>
      <c r="C253" s="2">
        <v>0.31109939606686399</v>
      </c>
      <c r="D253" s="75"/>
    </row>
    <row r="254" spans="2:4" ht="21.65" hidden="1" customHeight="1">
      <c r="B254" s="1">
        <v>21.5</v>
      </c>
      <c r="C254" s="2">
        <v>0.30166864221314205</v>
      </c>
      <c r="D254" s="75"/>
    </row>
    <row r="255" spans="2:4" ht="21.65" hidden="1" customHeight="1">
      <c r="B255" s="1">
        <v>21</v>
      </c>
      <c r="C255" s="2">
        <v>0.29233862669784416</v>
      </c>
      <c r="D255" s="75"/>
    </row>
    <row r="256" spans="2:4" ht="21.65" hidden="1" customHeight="1">
      <c r="B256" s="1">
        <v>20.5</v>
      </c>
      <c r="C256" s="2">
        <v>0.28310934952097022</v>
      </c>
      <c r="D256" s="75"/>
    </row>
    <row r="257" spans="2:4" ht="21.65" hidden="1" customHeight="1">
      <c r="B257" s="1">
        <v>20</v>
      </c>
      <c r="C257" s="2">
        <v>0.27398081068252028</v>
      </c>
      <c r="D257" s="75"/>
    </row>
    <row r="258" spans="2:4" hidden="1">
      <c r="B258" s="1">
        <v>19.5</v>
      </c>
      <c r="C258" s="2">
        <v>0.2649530101824944</v>
      </c>
    </row>
    <row r="259" spans="2:4" hidden="1">
      <c r="B259" s="1">
        <v>19</v>
      </c>
      <c r="C259" s="2">
        <v>0.2560259480208924</v>
      </c>
    </row>
    <row r="260" spans="2:4" hidden="1">
      <c r="B260" s="1">
        <v>18.5</v>
      </c>
      <c r="C260" s="2">
        <v>0.24719962419771455</v>
      </c>
    </row>
    <row r="261" spans="2:4" hidden="1">
      <c r="B261" s="1">
        <v>18</v>
      </c>
      <c r="C261" s="2">
        <v>0.23847403871296058</v>
      </c>
    </row>
    <row r="262" spans="2:4" hidden="1"/>
  </sheetData>
  <sheetProtection algorithmName="SHA-512" hashValue="l9+b+nfwd9IrvMh6vdQOUwuH5cwnO6xVqojl1UfBaV8nAhEEjdQGZ16NwOv/YxbTy1CR3woR3hBJjUMYkS3FSg==" saltValue="6kAzvMKJWi79aSI91WGXtA==" spinCount="100000" sheet="1" formatCells="0" formatColumns="0" formatRows="0" insertColumns="0" insertRows="0" insertHyperlinks="0" deleteColumns="0" deleteRows="0"/>
  <mergeCells count="33">
    <mergeCell ref="D15:AJ15"/>
    <mergeCell ref="B15:B16"/>
    <mergeCell ref="C15:C16"/>
    <mergeCell ref="B17:B18"/>
    <mergeCell ref="B24:B28"/>
    <mergeCell ref="B128:B132"/>
    <mergeCell ref="B135:B136"/>
    <mergeCell ref="C135:C136"/>
    <mergeCell ref="B72:B76"/>
    <mergeCell ref="B119:B120"/>
    <mergeCell ref="C119:C120"/>
    <mergeCell ref="B80:B81"/>
    <mergeCell ref="C80:C81"/>
    <mergeCell ref="B82:B83"/>
    <mergeCell ref="B84:B88"/>
    <mergeCell ref="B89:B93"/>
    <mergeCell ref="B105:B109"/>
    <mergeCell ref="N8:W12"/>
    <mergeCell ref="D119:AJ119"/>
    <mergeCell ref="B121:B122"/>
    <mergeCell ref="B123:B127"/>
    <mergeCell ref="B63:B64"/>
    <mergeCell ref="C63:C64"/>
    <mergeCell ref="D63:AJ63"/>
    <mergeCell ref="B65:B66"/>
    <mergeCell ref="B67:B71"/>
    <mergeCell ref="D80:AJ80"/>
    <mergeCell ref="B98:B99"/>
    <mergeCell ref="B100:B104"/>
    <mergeCell ref="M98:M99"/>
    <mergeCell ref="M100:M104"/>
    <mergeCell ref="M105:M109"/>
    <mergeCell ref="B19:B23"/>
  </mergeCells>
  <conditionalFormatting sqref="AB30:AJ48 AA29:AJ29 N96:U96 Q98:Q109 O97:U97 V96:AJ109 A77:C78 A49:AJ61 A48:M48 A30:I47 A110:AJ117 A97:C109 F98:F109 D97:J97 D17:AJ28 A79:A93 C79 A94:AJ95 A96 L97:N109 D65:AJ79 C96:L96 A15:A29 C29:I29">
    <cfRule type="expression" dxfId="7" priority="632" stopIfTrue="1">
      <formula>A$64&gt;$AG$11</formula>
    </cfRule>
    <cfRule type="cellIs" dxfId="6" priority="633" stopIfTrue="1" operator="between">
      <formula>$AH$9</formula>
      <formula>$AH$10</formula>
    </cfRule>
  </conditionalFormatting>
  <conditionalFormatting sqref="D82:AJ93">
    <cfRule type="colorScale" priority="682">
      <colorScale>
        <cfvo type="min"/>
        <cfvo type="max"/>
        <color rgb="FFF8696B"/>
        <color rgb="FFFCFCFF"/>
      </colorScale>
    </cfRule>
    <cfRule type="expression" dxfId="5" priority="683" stopIfTrue="1">
      <formula>D$64&gt;$AG$11</formula>
    </cfRule>
    <cfRule type="cellIs" dxfId="4" priority="684" stopIfTrue="1" operator="between">
      <formula>$AH$9</formula>
      <formula>$AH$10</formula>
    </cfRule>
  </conditionalFormatting>
  <conditionalFormatting sqref="S98:T109 H98:I109">
    <cfRule type="expression" dxfId="3" priority="685" stopIfTrue="1">
      <formula>D$64&gt;$AG$11</formula>
    </cfRule>
    <cfRule type="cellIs" dxfId="2" priority="686" stopIfTrue="1" operator="between">
      <formula>$AH$9</formula>
      <formula>$AH$10</formula>
    </cfRule>
  </conditionalFormatting>
  <conditionalFormatting sqref="U98:U109 J98:J109">
    <cfRule type="expression" dxfId="1" priority="689" stopIfTrue="1">
      <formula>G$64&gt;$AG$11</formula>
    </cfRule>
    <cfRule type="cellIs" dxfId="0" priority="690" stopIfTrue="1" operator="between">
      <formula>$AH$9</formula>
      <formula>$AH$10</formula>
    </cfRule>
  </conditionalFormatting>
  <dataValidations disablePrompts="1" count="1">
    <dataValidation type="list" allowBlank="1" showInputMessage="1" showErrorMessage="1" sqref="E62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G62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WVO983138 WLS983138 WBW983138 VSA983138 VIE983138 UYI983138 UOM983138 UEQ983138 TUU983138 TKY983138 TBC983138 SRG983138 SHK983138 RXO983138 RNS983138 RDW983138 QUA983138 QKE983138 QAI983138 PQM983138 PGQ983138 OWU983138 OMY983138 ODC983138 NTG983138 NJK983138 MZO983138 MPS983138 MFW983138 LWA983138 LME983138 LCI983138 KSM983138 KIQ983138 JYU983138 JOY983138 JFC983138 IVG983138 ILK983138 IBO983138 HRS983138 HHW983138 GYA983138 GOE983138 GEI983138 FUM983138 FKQ983138 FAU983138 EQY983138 EHC983138 DXG983138 DNK983138 DDO983138 CTS983138 CJW983138 CAA983138 BQE983138 BGI983138 AWM983138 AMQ983138 ACU983138 SY983138 JC983138 G983138 WVO917602 WLS917602 WBW917602 VSA917602 VIE917602 UYI917602 UOM917602 UEQ917602 TUU917602 TKY917602 TBC917602 SRG917602 SHK917602 RXO917602 RNS917602 RDW917602 QUA917602 QKE917602 QAI917602 PQM917602 PGQ917602 OWU917602 OMY917602 ODC917602 NTG917602 NJK917602 MZO917602 MPS917602 MFW917602 LWA917602 LME917602 LCI917602 KSM917602 KIQ917602 JYU917602 JOY917602 JFC917602 IVG917602 ILK917602 IBO917602 HRS917602 HHW917602 GYA917602 GOE917602 GEI917602 FUM917602 FKQ917602 FAU917602 EQY917602 EHC917602 DXG917602 DNK917602 DDO917602 CTS917602 CJW917602 CAA917602 BQE917602 BGI917602 AWM917602 AMQ917602 ACU917602 SY917602 JC917602 G917602 WVO852066 WLS852066 WBW852066 VSA852066 VIE852066 UYI852066 UOM852066 UEQ852066 TUU852066 TKY852066 TBC852066 SRG852066 SHK852066 RXO852066 RNS852066 RDW852066 QUA852066 QKE852066 QAI852066 PQM852066 PGQ852066 OWU852066 OMY852066 ODC852066 NTG852066 NJK852066 MZO852066 MPS852066 MFW852066 LWA852066 LME852066 LCI852066 KSM852066 KIQ852066 JYU852066 JOY852066 JFC852066 IVG852066 ILK852066 IBO852066 HRS852066 HHW852066 GYA852066 GOE852066 GEI852066 FUM852066 FKQ852066 FAU852066 EQY852066 EHC852066 DXG852066 DNK852066 DDO852066 CTS852066 CJW852066 CAA852066 BQE852066 BGI852066 AWM852066 AMQ852066 ACU852066 SY852066 JC852066 G852066 WVO786530 WLS786530 WBW786530 VSA786530 VIE786530 UYI786530 UOM786530 UEQ786530 TUU786530 TKY786530 TBC786530 SRG786530 SHK786530 RXO786530 RNS786530 RDW786530 QUA786530 QKE786530 QAI786530 PQM786530 PGQ786530 OWU786530 OMY786530 ODC786530 NTG786530 NJK786530 MZO786530 MPS786530 MFW786530 LWA786530 LME786530 LCI786530 KSM786530 KIQ786530 JYU786530 JOY786530 JFC786530 IVG786530 ILK786530 IBO786530 HRS786530 HHW786530 GYA786530 GOE786530 GEI786530 FUM786530 FKQ786530 FAU786530 EQY786530 EHC786530 DXG786530 DNK786530 DDO786530 CTS786530 CJW786530 CAA786530 BQE786530 BGI786530 AWM786530 AMQ786530 ACU786530 SY786530 JC786530 G786530 WVO720994 WLS720994 WBW720994 VSA720994 VIE720994 UYI720994 UOM720994 UEQ720994 TUU720994 TKY720994 TBC720994 SRG720994 SHK720994 RXO720994 RNS720994 RDW720994 QUA720994 QKE720994 QAI720994 PQM720994 PGQ720994 OWU720994 OMY720994 ODC720994 NTG720994 NJK720994 MZO720994 MPS720994 MFW720994 LWA720994 LME720994 LCI720994 KSM720994 KIQ720994 JYU720994 JOY720994 JFC720994 IVG720994 ILK720994 IBO720994 HRS720994 HHW720994 GYA720994 GOE720994 GEI720994 FUM720994 FKQ720994 FAU720994 EQY720994 EHC720994 DXG720994 DNK720994 DDO720994 CTS720994 CJW720994 CAA720994 BQE720994 BGI720994 AWM720994 AMQ720994 ACU720994 SY720994 JC720994 G720994 WVO655458 WLS655458 WBW655458 VSA655458 VIE655458 UYI655458 UOM655458 UEQ655458 TUU655458 TKY655458 TBC655458 SRG655458 SHK655458 RXO655458 RNS655458 RDW655458 QUA655458 QKE655458 QAI655458 PQM655458 PGQ655458 OWU655458 OMY655458 ODC655458 NTG655458 NJK655458 MZO655458 MPS655458 MFW655458 LWA655458 LME655458 LCI655458 KSM655458 KIQ655458 JYU655458 JOY655458 JFC655458 IVG655458 ILK655458 IBO655458 HRS655458 HHW655458 GYA655458 GOE655458 GEI655458 FUM655458 FKQ655458 FAU655458 EQY655458 EHC655458 DXG655458 DNK655458 DDO655458 CTS655458 CJW655458 CAA655458 BQE655458 BGI655458 AWM655458 AMQ655458 ACU655458 SY655458 JC655458 G655458 WVO589922 WLS589922 WBW589922 VSA589922 VIE589922 UYI589922 UOM589922 UEQ589922 TUU589922 TKY589922 TBC589922 SRG589922 SHK589922 RXO589922 RNS589922 RDW589922 QUA589922 QKE589922 QAI589922 PQM589922 PGQ589922 OWU589922 OMY589922 ODC589922 NTG589922 NJK589922 MZO589922 MPS589922 MFW589922 LWA589922 LME589922 LCI589922 KSM589922 KIQ589922 JYU589922 JOY589922 JFC589922 IVG589922 ILK589922 IBO589922 HRS589922 HHW589922 GYA589922 GOE589922 GEI589922 FUM589922 FKQ589922 FAU589922 EQY589922 EHC589922 DXG589922 DNK589922 DDO589922 CTS589922 CJW589922 CAA589922 BQE589922 BGI589922 AWM589922 AMQ589922 ACU589922 SY589922 JC589922 G589922 WVO524386 WLS524386 WBW524386 VSA524386 VIE524386 UYI524386 UOM524386 UEQ524386 TUU524386 TKY524386 TBC524386 SRG524386 SHK524386 RXO524386 RNS524386 RDW524386 QUA524386 QKE524386 QAI524386 PQM524386 PGQ524386 OWU524386 OMY524386 ODC524386 NTG524386 NJK524386 MZO524386 MPS524386 MFW524386 LWA524386 LME524386 LCI524386 KSM524386 KIQ524386 JYU524386 JOY524386 JFC524386 IVG524386 ILK524386 IBO524386 HRS524386 HHW524386 GYA524386 GOE524386 GEI524386 FUM524386 FKQ524386 FAU524386 EQY524386 EHC524386 DXG524386 DNK524386 DDO524386 CTS524386 CJW524386 CAA524386 BQE524386 BGI524386 AWM524386 AMQ524386 ACU524386 SY524386 JC524386 G524386 WVO458850 WLS458850 WBW458850 VSA458850 VIE458850 UYI458850 UOM458850 UEQ458850 TUU458850 TKY458850 TBC458850 SRG458850 SHK458850 RXO458850 RNS458850 RDW458850 QUA458850 QKE458850 QAI458850 PQM458850 PGQ458850 OWU458850 OMY458850 ODC458850 NTG458850 NJK458850 MZO458850 MPS458850 MFW458850 LWA458850 LME458850 LCI458850 KSM458850 KIQ458850 JYU458850 JOY458850 JFC458850 IVG458850 ILK458850 IBO458850 HRS458850 HHW458850 GYA458850 GOE458850 GEI458850 FUM458850 FKQ458850 FAU458850 EQY458850 EHC458850 DXG458850 DNK458850 DDO458850 CTS458850 CJW458850 CAA458850 BQE458850 BGI458850 AWM458850 AMQ458850 ACU458850 SY458850 JC458850 G458850 WVO393314 WLS393314 WBW393314 VSA393314 VIE393314 UYI393314 UOM393314 UEQ393314 TUU393314 TKY393314 TBC393314 SRG393314 SHK393314 RXO393314 RNS393314 RDW393314 QUA393314 QKE393314 QAI393314 PQM393314 PGQ393314 OWU393314 OMY393314 ODC393314 NTG393314 NJK393314 MZO393314 MPS393314 MFW393314 LWA393314 LME393314 LCI393314 KSM393314 KIQ393314 JYU393314 JOY393314 JFC393314 IVG393314 ILK393314 IBO393314 HRS393314 HHW393314 GYA393314 GOE393314 GEI393314 FUM393314 FKQ393314 FAU393314 EQY393314 EHC393314 DXG393314 DNK393314 DDO393314 CTS393314 CJW393314 CAA393314 BQE393314 BGI393314 AWM393314 AMQ393314 ACU393314 SY393314 JC393314 G393314 WVO327778 WLS327778 WBW327778 VSA327778 VIE327778 UYI327778 UOM327778 UEQ327778 TUU327778 TKY327778 TBC327778 SRG327778 SHK327778 RXO327778 RNS327778 RDW327778 QUA327778 QKE327778 QAI327778 PQM327778 PGQ327778 OWU327778 OMY327778 ODC327778 NTG327778 NJK327778 MZO327778 MPS327778 MFW327778 LWA327778 LME327778 LCI327778 KSM327778 KIQ327778 JYU327778 JOY327778 JFC327778 IVG327778 ILK327778 IBO327778 HRS327778 HHW327778 GYA327778 GOE327778 GEI327778 FUM327778 FKQ327778 FAU327778 EQY327778 EHC327778 DXG327778 DNK327778 DDO327778 CTS327778 CJW327778 CAA327778 BQE327778 BGI327778 AWM327778 AMQ327778 ACU327778 SY327778 JC327778 G327778 WVO262242 WLS262242 WBW262242 VSA262242 VIE262242 UYI262242 UOM262242 UEQ262242 TUU262242 TKY262242 TBC262242 SRG262242 SHK262242 RXO262242 RNS262242 RDW262242 QUA262242 QKE262242 QAI262242 PQM262242 PGQ262242 OWU262242 OMY262242 ODC262242 NTG262242 NJK262242 MZO262242 MPS262242 MFW262242 LWA262242 LME262242 LCI262242 KSM262242 KIQ262242 JYU262242 JOY262242 JFC262242 IVG262242 ILK262242 IBO262242 HRS262242 HHW262242 GYA262242 GOE262242 GEI262242 FUM262242 FKQ262242 FAU262242 EQY262242 EHC262242 DXG262242 DNK262242 DDO262242 CTS262242 CJW262242 CAA262242 BQE262242 BGI262242 AWM262242 AMQ262242 ACU262242 SY262242 JC262242 G262242 WVO196706 WLS196706 WBW196706 VSA196706 VIE196706 UYI196706 UOM196706 UEQ196706 TUU196706 TKY196706 TBC196706 SRG196706 SHK196706 RXO196706 RNS196706 RDW196706 QUA196706 QKE196706 QAI196706 PQM196706 PGQ196706 OWU196706 OMY196706 ODC196706 NTG196706 NJK196706 MZO196706 MPS196706 MFW196706 LWA196706 LME196706 LCI196706 KSM196706 KIQ196706 JYU196706 JOY196706 JFC196706 IVG196706 ILK196706 IBO196706 HRS196706 HHW196706 GYA196706 GOE196706 GEI196706 FUM196706 FKQ196706 FAU196706 EQY196706 EHC196706 DXG196706 DNK196706 DDO196706 CTS196706 CJW196706 CAA196706 BQE196706 BGI196706 AWM196706 AMQ196706 ACU196706 SY196706 JC196706 G196706 WVO131170 WLS131170 WBW131170 VSA131170 VIE131170 UYI131170 UOM131170 UEQ131170 TUU131170 TKY131170 TBC131170 SRG131170 SHK131170 RXO131170 RNS131170 RDW131170 QUA131170 QKE131170 QAI131170 PQM131170 PGQ131170 OWU131170 OMY131170 ODC131170 NTG131170 NJK131170 MZO131170 MPS131170 MFW131170 LWA131170 LME131170 LCI131170 KSM131170 KIQ131170 JYU131170 JOY131170 JFC131170 IVG131170 ILK131170 IBO131170 HRS131170 HHW131170 GYA131170 GOE131170 GEI131170 FUM131170 FKQ131170 FAU131170 EQY131170 EHC131170 DXG131170 DNK131170 DDO131170 CTS131170 CJW131170 CAA131170 BQE131170 BGI131170 AWM131170 AMQ131170 ACU131170 SY131170 JC131170 G131170 WVO65634 WLS65634 WBW65634 VSA65634 VIE65634 UYI65634 UOM65634 UEQ65634 TUU65634 TKY65634 TBC65634 SRG65634 SHK65634 RXO65634 RNS65634 RDW65634 QUA65634 QKE65634 QAI65634 PQM65634 PGQ65634 OWU65634 OMY65634 ODC65634 NTG65634 NJK65634 MZO65634 MPS65634 MFW65634 LWA65634 LME65634 LCI65634 KSM65634 KIQ65634 JYU65634 JOY65634 JFC65634 IVG65634 ILK65634 IBO65634 HRS65634 HHW65634 GYA65634 GOE65634 GEI65634 FUM65634 FKQ65634 FAU65634 EQY65634 EHC65634 DXG65634 DNK65634 DDO65634 CTS65634 CJW65634 CAA65634 BQE65634 BGI65634 AWM65634 AMQ65634 ACU65634 SY65634 JC65634 G65634 WVM983138 WLQ983138 WBU983138 VRY983138 VIC983138 UYG983138 UOK983138 UEO983138 TUS983138 TKW983138 TBA983138 SRE983138 SHI983138 RXM983138 RNQ983138 RDU983138 QTY983138 QKC983138 QAG983138 PQK983138 PGO983138 OWS983138 OMW983138 ODA983138 NTE983138 NJI983138 MZM983138 MPQ983138 MFU983138 LVY983138 LMC983138 LCG983138 KSK983138 KIO983138 JYS983138 JOW983138 JFA983138 IVE983138 ILI983138 IBM983138 HRQ983138 HHU983138 GXY983138 GOC983138 GEG983138 FUK983138 FKO983138 FAS983138 EQW983138 EHA983138 DXE983138 DNI983138 DDM983138 CTQ983138 CJU983138 BZY983138 BQC983138 BGG983138 AWK983138 AMO983138 ACS983138 SW983138 JA983138 E983138 WVM917602 WLQ917602 WBU917602 VRY917602 VIC917602 UYG917602 UOK917602 UEO917602 TUS917602 TKW917602 TBA917602 SRE917602 SHI917602 RXM917602 RNQ917602 RDU917602 QTY917602 QKC917602 QAG917602 PQK917602 PGO917602 OWS917602 OMW917602 ODA917602 NTE917602 NJI917602 MZM917602 MPQ917602 MFU917602 LVY917602 LMC917602 LCG917602 KSK917602 KIO917602 JYS917602 JOW917602 JFA917602 IVE917602 ILI917602 IBM917602 HRQ917602 HHU917602 GXY917602 GOC917602 GEG917602 FUK917602 FKO917602 FAS917602 EQW917602 EHA917602 DXE917602 DNI917602 DDM917602 CTQ917602 CJU917602 BZY917602 BQC917602 BGG917602 AWK917602 AMO917602 ACS917602 SW917602 JA917602 E917602 WVM852066 WLQ852066 WBU852066 VRY852066 VIC852066 UYG852066 UOK852066 UEO852066 TUS852066 TKW852066 TBA852066 SRE852066 SHI852066 RXM852066 RNQ852066 RDU852066 QTY852066 QKC852066 QAG852066 PQK852066 PGO852066 OWS852066 OMW852066 ODA852066 NTE852066 NJI852066 MZM852066 MPQ852066 MFU852066 LVY852066 LMC852066 LCG852066 KSK852066 KIO852066 JYS852066 JOW852066 JFA852066 IVE852066 ILI852066 IBM852066 HRQ852066 HHU852066 GXY852066 GOC852066 GEG852066 FUK852066 FKO852066 FAS852066 EQW852066 EHA852066 DXE852066 DNI852066 DDM852066 CTQ852066 CJU852066 BZY852066 BQC852066 BGG852066 AWK852066 AMO852066 ACS852066 SW852066 JA852066 E852066 WVM786530 WLQ786530 WBU786530 VRY786530 VIC786530 UYG786530 UOK786530 UEO786530 TUS786530 TKW786530 TBA786530 SRE786530 SHI786530 RXM786530 RNQ786530 RDU786530 QTY786530 QKC786530 QAG786530 PQK786530 PGO786530 OWS786530 OMW786530 ODA786530 NTE786530 NJI786530 MZM786530 MPQ786530 MFU786530 LVY786530 LMC786530 LCG786530 KSK786530 KIO786530 JYS786530 JOW786530 JFA786530 IVE786530 ILI786530 IBM786530 HRQ786530 HHU786530 GXY786530 GOC786530 GEG786530 FUK786530 FKO786530 FAS786530 EQW786530 EHA786530 DXE786530 DNI786530 DDM786530 CTQ786530 CJU786530 BZY786530 BQC786530 BGG786530 AWK786530 AMO786530 ACS786530 SW786530 JA786530 E786530 WVM720994 WLQ720994 WBU720994 VRY720994 VIC720994 UYG720994 UOK720994 UEO720994 TUS720994 TKW720994 TBA720994 SRE720994 SHI720994 RXM720994 RNQ720994 RDU720994 QTY720994 QKC720994 QAG720994 PQK720994 PGO720994 OWS720994 OMW720994 ODA720994 NTE720994 NJI720994 MZM720994 MPQ720994 MFU720994 LVY720994 LMC720994 LCG720994 KSK720994 KIO720994 JYS720994 JOW720994 JFA720994 IVE720994 ILI720994 IBM720994 HRQ720994 HHU720994 GXY720994 GOC720994 GEG720994 FUK720994 FKO720994 FAS720994 EQW720994 EHA720994 DXE720994 DNI720994 DDM720994 CTQ720994 CJU720994 BZY720994 BQC720994 BGG720994 AWK720994 AMO720994 ACS720994 SW720994 JA720994 E720994 WVM655458 WLQ655458 WBU655458 VRY655458 VIC655458 UYG655458 UOK655458 UEO655458 TUS655458 TKW655458 TBA655458 SRE655458 SHI655458 RXM655458 RNQ655458 RDU655458 QTY655458 QKC655458 QAG655458 PQK655458 PGO655458 OWS655458 OMW655458 ODA655458 NTE655458 NJI655458 MZM655458 MPQ655458 MFU655458 LVY655458 LMC655458 LCG655458 KSK655458 KIO655458 JYS655458 JOW655458 JFA655458 IVE655458 ILI655458 IBM655458 HRQ655458 HHU655458 GXY655458 GOC655458 GEG655458 FUK655458 FKO655458 FAS655458 EQW655458 EHA655458 DXE655458 DNI655458 DDM655458 CTQ655458 CJU655458 BZY655458 BQC655458 BGG655458 AWK655458 AMO655458 ACS655458 SW655458 JA655458 E655458 WVM589922 WLQ589922 WBU589922 VRY589922 VIC589922 UYG589922 UOK589922 UEO589922 TUS589922 TKW589922 TBA589922 SRE589922 SHI589922 RXM589922 RNQ589922 RDU589922 QTY589922 QKC589922 QAG589922 PQK589922 PGO589922 OWS589922 OMW589922 ODA589922 NTE589922 NJI589922 MZM589922 MPQ589922 MFU589922 LVY589922 LMC589922 LCG589922 KSK589922 KIO589922 JYS589922 JOW589922 JFA589922 IVE589922 ILI589922 IBM589922 HRQ589922 HHU589922 GXY589922 GOC589922 GEG589922 FUK589922 FKO589922 FAS589922 EQW589922 EHA589922 DXE589922 DNI589922 DDM589922 CTQ589922 CJU589922 BZY589922 BQC589922 BGG589922 AWK589922 AMO589922 ACS589922 SW589922 JA589922 E589922 WVM524386 WLQ524386 WBU524386 VRY524386 VIC524386 UYG524386 UOK524386 UEO524386 TUS524386 TKW524386 TBA524386 SRE524386 SHI524386 RXM524386 RNQ524386 RDU524386 QTY524386 QKC524386 QAG524386 PQK524386 PGO524386 OWS524386 OMW524386 ODA524386 NTE524386 NJI524386 MZM524386 MPQ524386 MFU524386 LVY524386 LMC524386 LCG524386 KSK524386 KIO524386 JYS524386 JOW524386 JFA524386 IVE524386 ILI524386 IBM524386 HRQ524386 HHU524386 GXY524386 GOC524386 GEG524386 FUK524386 FKO524386 FAS524386 EQW524386 EHA524386 DXE524386 DNI524386 DDM524386 CTQ524386 CJU524386 BZY524386 BQC524386 BGG524386 AWK524386 AMO524386 ACS524386 SW524386 JA524386 E524386 WVM458850 WLQ458850 WBU458850 VRY458850 VIC458850 UYG458850 UOK458850 UEO458850 TUS458850 TKW458850 TBA458850 SRE458850 SHI458850 RXM458850 RNQ458850 RDU458850 QTY458850 QKC458850 QAG458850 PQK458850 PGO458850 OWS458850 OMW458850 ODA458850 NTE458850 NJI458850 MZM458850 MPQ458850 MFU458850 LVY458850 LMC458850 LCG458850 KSK458850 KIO458850 JYS458850 JOW458850 JFA458850 IVE458850 ILI458850 IBM458850 HRQ458850 HHU458850 GXY458850 GOC458850 GEG458850 FUK458850 FKO458850 FAS458850 EQW458850 EHA458850 DXE458850 DNI458850 DDM458850 CTQ458850 CJU458850 BZY458850 BQC458850 BGG458850 AWK458850 AMO458850 ACS458850 SW458850 JA458850 E458850 WVM393314 WLQ393314 WBU393314 VRY393314 VIC393314 UYG393314 UOK393314 UEO393314 TUS393314 TKW393314 TBA393314 SRE393314 SHI393314 RXM393314 RNQ393314 RDU393314 QTY393314 QKC393314 QAG393314 PQK393314 PGO393314 OWS393314 OMW393314 ODA393314 NTE393314 NJI393314 MZM393314 MPQ393314 MFU393314 LVY393314 LMC393314 LCG393314 KSK393314 KIO393314 JYS393314 JOW393314 JFA393314 IVE393314 ILI393314 IBM393314 HRQ393314 HHU393314 GXY393314 GOC393314 GEG393314 FUK393314 FKO393314 FAS393314 EQW393314 EHA393314 DXE393314 DNI393314 DDM393314 CTQ393314 CJU393314 BZY393314 BQC393314 BGG393314 AWK393314 AMO393314 ACS393314 SW393314 JA393314 E393314 WVM327778 WLQ327778 WBU327778 VRY327778 VIC327778 UYG327778 UOK327778 UEO327778 TUS327778 TKW327778 TBA327778 SRE327778 SHI327778 RXM327778 RNQ327778 RDU327778 QTY327778 QKC327778 QAG327778 PQK327778 PGO327778 OWS327778 OMW327778 ODA327778 NTE327778 NJI327778 MZM327778 MPQ327778 MFU327778 LVY327778 LMC327778 LCG327778 KSK327778 KIO327778 JYS327778 JOW327778 JFA327778 IVE327778 ILI327778 IBM327778 HRQ327778 HHU327778 GXY327778 GOC327778 GEG327778 FUK327778 FKO327778 FAS327778 EQW327778 EHA327778 DXE327778 DNI327778 DDM327778 CTQ327778 CJU327778 BZY327778 BQC327778 BGG327778 AWK327778 AMO327778 ACS327778 SW327778 JA327778 E327778 WVM262242 WLQ262242 WBU262242 VRY262242 VIC262242 UYG262242 UOK262242 UEO262242 TUS262242 TKW262242 TBA262242 SRE262242 SHI262242 RXM262242 RNQ262242 RDU262242 QTY262242 QKC262242 QAG262242 PQK262242 PGO262242 OWS262242 OMW262242 ODA262242 NTE262242 NJI262242 MZM262242 MPQ262242 MFU262242 LVY262242 LMC262242 LCG262242 KSK262242 KIO262242 JYS262242 JOW262242 JFA262242 IVE262242 ILI262242 IBM262242 HRQ262242 HHU262242 GXY262242 GOC262242 GEG262242 FUK262242 FKO262242 FAS262242 EQW262242 EHA262242 DXE262242 DNI262242 DDM262242 CTQ262242 CJU262242 BZY262242 BQC262242 BGG262242 AWK262242 AMO262242 ACS262242 SW262242 JA262242 E262242 WVM196706 WLQ196706 WBU196706 VRY196706 VIC196706 UYG196706 UOK196706 UEO196706 TUS196706 TKW196706 TBA196706 SRE196706 SHI196706 RXM196706 RNQ196706 RDU196706 QTY196706 QKC196706 QAG196706 PQK196706 PGO196706 OWS196706 OMW196706 ODA196706 NTE196706 NJI196706 MZM196706 MPQ196706 MFU196706 LVY196706 LMC196706 LCG196706 KSK196706 KIO196706 JYS196706 JOW196706 JFA196706 IVE196706 ILI196706 IBM196706 HRQ196706 HHU196706 GXY196706 GOC196706 GEG196706 FUK196706 FKO196706 FAS196706 EQW196706 EHA196706 DXE196706 DNI196706 DDM196706 CTQ196706 CJU196706 BZY196706 BQC196706 BGG196706 AWK196706 AMO196706 ACS196706 SW196706 JA196706 E196706 WVM131170 WLQ131170 WBU131170 VRY131170 VIC131170 UYG131170 UOK131170 UEO131170 TUS131170 TKW131170 TBA131170 SRE131170 SHI131170 RXM131170 RNQ131170 RDU131170 QTY131170 QKC131170 QAG131170 PQK131170 PGO131170 OWS131170 OMW131170 ODA131170 NTE131170 NJI131170 MZM131170 MPQ131170 MFU131170 LVY131170 LMC131170 LCG131170 KSK131170 KIO131170 JYS131170 JOW131170 JFA131170 IVE131170 ILI131170 IBM131170 HRQ131170 HHU131170 GXY131170 GOC131170 GEG131170 FUK131170 FKO131170 FAS131170 EQW131170 EHA131170 DXE131170 DNI131170 DDM131170 CTQ131170 CJU131170 BZY131170 BQC131170 BGG131170 AWK131170 AMO131170 ACS131170 SW131170 JA131170 E131170 WVM65634 WLQ65634 WBU65634 VRY65634 VIC65634 UYG65634 UOK65634 UEO65634 TUS65634 TKW65634 TBA65634 SRE65634 SHI65634 RXM65634 RNQ65634 RDU65634 QTY65634 QKC65634 QAG65634 PQK65634 PGO65634 OWS65634 OMW65634 ODA65634 NTE65634 NJI65634 MZM65634 MPQ65634 MFU65634 LVY65634 LMC65634 LCG65634 KSK65634 KIO65634 JYS65634 JOW65634 JFA65634 IVE65634 ILI65634 IBM65634 HRQ65634 HHU65634 GXY65634 GOC65634 GEG65634 FUK65634 FKO65634 FAS65634 EQW65634 EHA65634 DXE65634 DNI65634 DDM65634 CTQ65634 CJU65634 BZY65634 BQC65634 BGG65634 AWK65634 AMO65634 ACS65634 SW65634 JA65634 E65634">
      <formula1>$AA$63:$AA$64</formula1>
      <formula2>0</formula2>
    </dataValidation>
  </dataValidations>
  <printOptions horizontalCentered="1"/>
  <pageMargins left="0.59027777777777779" right="0.59027777777777779" top="0.74791666666666667" bottom="0.74791666666666667" header="0.51180555555555551" footer="0.51180555555555551"/>
  <pageSetup scale="36" firstPageNumber="0" orientation="landscape" horizontalDpi="300" verticalDpi="300" r:id="rId1"/>
  <headerFooter alignWithMargins="0"/>
  <ignoredErrors>
    <ignoredError sqref="E102:E103 E105:E109 AH9:AH10" unlockedFormula="1"/>
    <ignoredError sqref="E104"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Канальные конвекторы FC</vt:lpstr>
      <vt:lpstr>__xlnm.Print_Area</vt:lpstr>
      <vt:lpstr>'Канальные конвекторы FC'!Область_печати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Aidas</dc:creator>
  <cp:lastModifiedBy>lenovo</cp:lastModifiedBy>
  <cp:lastPrinted>2018-06-05T17:46:35Z</cp:lastPrinted>
  <dcterms:created xsi:type="dcterms:W3CDTF">2017-04-06T07:36:24Z</dcterms:created>
  <dcterms:modified xsi:type="dcterms:W3CDTF">2019-06-14T15:12:58Z</dcterms:modified>
</cp:coreProperties>
</file>