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G:\Desktop\Naujas aplankas\"/>
    </mc:Choice>
  </mc:AlternateContent>
  <xr:revisionPtr revIDLastSave="0" documentId="13_ncr:1_{01C88EBB-B1D8-4CCE-A7DF-6FF7E67F94DF}" xr6:coauthVersionLast="33" xr6:coauthVersionMax="33" xr10:uidLastSave="{00000000-0000-0000-0000-000000000000}"/>
  <bookViews>
    <workbookView xWindow="0" yWindow="0" windowWidth="28800" windowHeight="13005" xr2:uid="{00000000-000D-0000-FFFF-FFFF00000000}"/>
  </bookViews>
  <sheets>
    <sheet name="Настенные конвекторы WMC" sheetId="1" r:id="rId1"/>
  </sheets>
  <definedNames>
    <definedName name="_xlnm.Print_Area" localSheetId="0">'Настенные конвекторы WMC'!$B$2:$R$30</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8" i="1" l="1"/>
  <c r="E109" i="1" l="1"/>
  <c r="F109" i="1"/>
  <c r="G109" i="1"/>
  <c r="H109" i="1"/>
  <c r="I109" i="1"/>
  <c r="J109" i="1"/>
  <c r="K109" i="1"/>
  <c r="L109" i="1"/>
  <c r="M109" i="1"/>
  <c r="N109" i="1"/>
  <c r="O109" i="1"/>
  <c r="P109" i="1"/>
  <c r="Q109" i="1"/>
  <c r="R109" i="1"/>
  <c r="S109" i="1"/>
  <c r="T109" i="1"/>
  <c r="E110" i="1"/>
  <c r="F110" i="1"/>
  <c r="G110" i="1"/>
  <c r="H110" i="1"/>
  <c r="I110" i="1"/>
  <c r="J110" i="1"/>
  <c r="K110" i="1"/>
  <c r="L110" i="1"/>
  <c r="M110" i="1"/>
  <c r="N110" i="1"/>
  <c r="O110" i="1"/>
  <c r="P110" i="1"/>
  <c r="Q110" i="1"/>
  <c r="R110" i="1"/>
  <c r="S110" i="1"/>
  <c r="T110" i="1"/>
  <c r="E111" i="1"/>
  <c r="F111" i="1"/>
  <c r="G111" i="1"/>
  <c r="H111" i="1"/>
  <c r="I111" i="1"/>
  <c r="J111" i="1"/>
  <c r="K111" i="1"/>
  <c r="L111" i="1"/>
  <c r="M111" i="1"/>
  <c r="N111" i="1"/>
  <c r="O111" i="1"/>
  <c r="P111" i="1"/>
  <c r="Q111" i="1"/>
  <c r="R111" i="1"/>
  <c r="S111" i="1"/>
  <c r="T111" i="1"/>
  <c r="E112" i="1"/>
  <c r="F112" i="1"/>
  <c r="G112" i="1"/>
  <c r="H112" i="1"/>
  <c r="I112" i="1"/>
  <c r="J112" i="1"/>
  <c r="K112" i="1"/>
  <c r="L112" i="1"/>
  <c r="M112" i="1"/>
  <c r="N112" i="1"/>
  <c r="O112" i="1"/>
  <c r="P112" i="1"/>
  <c r="Q112" i="1"/>
  <c r="R112" i="1"/>
  <c r="S112" i="1"/>
  <c r="T112" i="1"/>
  <c r="E113" i="1"/>
  <c r="F113" i="1"/>
  <c r="G113" i="1"/>
  <c r="H113" i="1"/>
  <c r="I113" i="1"/>
  <c r="J113" i="1"/>
  <c r="K113" i="1"/>
  <c r="L113" i="1"/>
  <c r="M113" i="1"/>
  <c r="N113" i="1"/>
  <c r="O113" i="1"/>
  <c r="P113" i="1"/>
  <c r="Q113" i="1"/>
  <c r="R113" i="1"/>
  <c r="S113" i="1"/>
  <c r="T113" i="1"/>
  <c r="E114" i="1"/>
  <c r="F114" i="1"/>
  <c r="G114" i="1"/>
  <c r="H114" i="1"/>
  <c r="I114" i="1"/>
  <c r="J114" i="1"/>
  <c r="K114" i="1"/>
  <c r="L114" i="1"/>
  <c r="M114" i="1"/>
  <c r="N114" i="1"/>
  <c r="O114" i="1"/>
  <c r="P114" i="1"/>
  <c r="Q114" i="1"/>
  <c r="R114" i="1"/>
  <c r="S114" i="1"/>
  <c r="T114" i="1"/>
  <c r="E115" i="1"/>
  <c r="F115" i="1"/>
  <c r="G115" i="1"/>
  <c r="H115" i="1"/>
  <c r="I115" i="1"/>
  <c r="J115" i="1"/>
  <c r="K115" i="1"/>
  <c r="L115" i="1"/>
  <c r="M115" i="1"/>
  <c r="N115" i="1"/>
  <c r="O115" i="1"/>
  <c r="P115" i="1"/>
  <c r="Q115" i="1"/>
  <c r="R115" i="1"/>
  <c r="S115" i="1"/>
  <c r="T115" i="1"/>
  <c r="E116" i="1"/>
  <c r="F116" i="1"/>
  <c r="G116" i="1"/>
  <c r="H116" i="1"/>
  <c r="I116" i="1"/>
  <c r="J116" i="1"/>
  <c r="K116" i="1"/>
  <c r="L116" i="1"/>
  <c r="M116" i="1"/>
  <c r="N116" i="1"/>
  <c r="O116" i="1"/>
  <c r="P116" i="1"/>
  <c r="Q116" i="1"/>
  <c r="R116" i="1"/>
  <c r="S116" i="1"/>
  <c r="T116" i="1"/>
  <c r="E117" i="1"/>
  <c r="F117" i="1"/>
  <c r="G117" i="1"/>
  <c r="H117" i="1"/>
  <c r="I117" i="1"/>
  <c r="J117" i="1"/>
  <c r="K117" i="1"/>
  <c r="L117" i="1"/>
  <c r="M117" i="1"/>
  <c r="N117" i="1"/>
  <c r="O117" i="1"/>
  <c r="P117" i="1"/>
  <c r="Q117" i="1"/>
  <c r="R117" i="1"/>
  <c r="S117" i="1"/>
  <c r="T117" i="1"/>
  <c r="E118" i="1"/>
  <c r="F118" i="1"/>
  <c r="G118" i="1"/>
  <c r="H118" i="1"/>
  <c r="I118" i="1"/>
  <c r="J118" i="1"/>
  <c r="K118" i="1"/>
  <c r="L118" i="1"/>
  <c r="M118" i="1"/>
  <c r="N118" i="1"/>
  <c r="O118" i="1"/>
  <c r="P118" i="1"/>
  <c r="Q118" i="1"/>
  <c r="R118" i="1"/>
  <c r="S118" i="1"/>
  <c r="T118" i="1"/>
  <c r="E119" i="1"/>
  <c r="F119" i="1"/>
  <c r="G119" i="1"/>
  <c r="H119" i="1"/>
  <c r="I119" i="1"/>
  <c r="J119" i="1"/>
  <c r="K119" i="1"/>
  <c r="L119" i="1"/>
  <c r="M119" i="1"/>
  <c r="N119" i="1"/>
  <c r="O119" i="1"/>
  <c r="P119" i="1"/>
  <c r="Q119" i="1"/>
  <c r="R119" i="1"/>
  <c r="S119" i="1"/>
  <c r="T119" i="1"/>
  <c r="E120" i="1"/>
  <c r="F120" i="1"/>
  <c r="G120" i="1"/>
  <c r="H120" i="1"/>
  <c r="I120" i="1"/>
  <c r="J120" i="1"/>
  <c r="K120" i="1"/>
  <c r="L120" i="1"/>
  <c r="M120" i="1"/>
  <c r="N120" i="1"/>
  <c r="O120" i="1"/>
  <c r="P120" i="1"/>
  <c r="Q120" i="1"/>
  <c r="R120" i="1"/>
  <c r="S120" i="1"/>
  <c r="T120" i="1"/>
  <c r="E121" i="1"/>
  <c r="F121" i="1"/>
  <c r="G121" i="1"/>
  <c r="H121" i="1"/>
  <c r="I121" i="1"/>
  <c r="J121" i="1"/>
  <c r="K121" i="1"/>
  <c r="L121" i="1"/>
  <c r="M121" i="1"/>
  <c r="N121" i="1"/>
  <c r="O121" i="1"/>
  <c r="P121" i="1"/>
  <c r="Q121" i="1"/>
  <c r="R121" i="1"/>
  <c r="S121" i="1"/>
  <c r="T121" i="1"/>
  <c r="E122" i="1"/>
  <c r="F122" i="1"/>
  <c r="G122" i="1"/>
  <c r="H122" i="1"/>
  <c r="I122" i="1"/>
  <c r="J122" i="1"/>
  <c r="K122" i="1"/>
  <c r="L122" i="1"/>
  <c r="M122" i="1"/>
  <c r="N122" i="1"/>
  <c r="O122" i="1"/>
  <c r="P122" i="1"/>
  <c r="Q122" i="1"/>
  <c r="R122" i="1"/>
  <c r="S122" i="1"/>
  <c r="T122" i="1"/>
  <c r="E123" i="1"/>
  <c r="F123" i="1"/>
  <c r="G123" i="1"/>
  <c r="H123" i="1"/>
  <c r="I123" i="1"/>
  <c r="J123" i="1"/>
  <c r="K123" i="1"/>
  <c r="L123" i="1"/>
  <c r="M123" i="1"/>
  <c r="N123" i="1"/>
  <c r="O123" i="1"/>
  <c r="P123" i="1"/>
  <c r="Q123" i="1"/>
  <c r="R123" i="1"/>
  <c r="S123" i="1"/>
  <c r="T123" i="1"/>
  <c r="E124" i="1"/>
  <c r="F124" i="1"/>
  <c r="G124" i="1"/>
  <c r="H124" i="1"/>
  <c r="I124" i="1"/>
  <c r="J124" i="1"/>
  <c r="K124" i="1"/>
  <c r="L124" i="1"/>
  <c r="M124" i="1"/>
  <c r="N124" i="1"/>
  <c r="O124" i="1"/>
  <c r="P124" i="1"/>
  <c r="Q124" i="1"/>
  <c r="R124" i="1"/>
  <c r="S124" i="1"/>
  <c r="T124" i="1"/>
  <c r="E125" i="1"/>
  <c r="F125" i="1"/>
  <c r="G125" i="1"/>
  <c r="H125" i="1"/>
  <c r="I125" i="1"/>
  <c r="J125" i="1"/>
  <c r="K125" i="1"/>
  <c r="L125" i="1"/>
  <c r="M125" i="1"/>
  <c r="N125" i="1"/>
  <c r="O125" i="1"/>
  <c r="P125" i="1"/>
  <c r="Q125" i="1"/>
  <c r="R125" i="1"/>
  <c r="S125" i="1"/>
  <c r="T125" i="1"/>
  <c r="E126" i="1"/>
  <c r="F126" i="1"/>
  <c r="G126" i="1"/>
  <c r="H126" i="1"/>
  <c r="I126" i="1"/>
  <c r="J126" i="1"/>
  <c r="K126" i="1"/>
  <c r="L126" i="1"/>
  <c r="M126" i="1"/>
  <c r="N126" i="1"/>
  <c r="O126" i="1"/>
  <c r="P126" i="1"/>
  <c r="Q126" i="1"/>
  <c r="R126" i="1"/>
  <c r="S126" i="1"/>
  <c r="T126" i="1"/>
  <c r="E127" i="1"/>
  <c r="F127" i="1"/>
  <c r="G127" i="1"/>
  <c r="H127" i="1"/>
  <c r="I127" i="1"/>
  <c r="J127" i="1"/>
  <c r="K127" i="1"/>
  <c r="L127" i="1"/>
  <c r="M127" i="1"/>
  <c r="N127" i="1"/>
  <c r="O127" i="1"/>
  <c r="P127" i="1"/>
  <c r="Q127" i="1"/>
  <c r="R127" i="1"/>
  <c r="S127" i="1"/>
  <c r="T127" i="1"/>
  <c r="E128" i="1"/>
  <c r="F128" i="1"/>
  <c r="G128" i="1"/>
  <c r="H128" i="1"/>
  <c r="I128" i="1"/>
  <c r="J128" i="1"/>
  <c r="K128" i="1"/>
  <c r="L128" i="1"/>
  <c r="M128" i="1"/>
  <c r="N128" i="1"/>
  <c r="O128" i="1"/>
  <c r="P128" i="1"/>
  <c r="Q128" i="1"/>
  <c r="R128" i="1"/>
  <c r="S128" i="1"/>
  <c r="T128" i="1"/>
  <c r="E129" i="1"/>
  <c r="F129" i="1"/>
  <c r="G129" i="1"/>
  <c r="H129" i="1"/>
  <c r="I129" i="1"/>
  <c r="J129" i="1"/>
  <c r="K129" i="1"/>
  <c r="L129" i="1"/>
  <c r="M129" i="1"/>
  <c r="N129" i="1"/>
  <c r="O129" i="1"/>
  <c r="P129" i="1"/>
  <c r="Q129" i="1"/>
  <c r="R129" i="1"/>
  <c r="S129" i="1"/>
  <c r="T129" i="1"/>
  <c r="E130" i="1"/>
  <c r="F130" i="1"/>
  <c r="G130" i="1"/>
  <c r="H130" i="1"/>
  <c r="I130" i="1"/>
  <c r="J130" i="1"/>
  <c r="K130" i="1"/>
  <c r="L130" i="1"/>
  <c r="M130" i="1"/>
  <c r="N130" i="1"/>
  <c r="O130" i="1"/>
  <c r="P130" i="1"/>
  <c r="Q130" i="1"/>
  <c r="R130" i="1"/>
  <c r="S130" i="1"/>
  <c r="T130" i="1"/>
  <c r="E131" i="1"/>
  <c r="F131" i="1"/>
  <c r="G131" i="1"/>
  <c r="H131" i="1"/>
  <c r="I131" i="1"/>
  <c r="J131" i="1"/>
  <c r="K131" i="1"/>
  <c r="L131" i="1"/>
  <c r="M131" i="1"/>
  <c r="N131" i="1"/>
  <c r="O131" i="1"/>
  <c r="P131" i="1"/>
  <c r="Q131" i="1"/>
  <c r="R131" i="1"/>
  <c r="S131" i="1"/>
  <c r="T131" i="1"/>
  <c r="E132" i="1"/>
  <c r="F132" i="1"/>
  <c r="G132" i="1"/>
  <c r="H132" i="1"/>
  <c r="I132" i="1"/>
  <c r="J132" i="1"/>
  <c r="K132" i="1"/>
  <c r="L132" i="1"/>
  <c r="M132" i="1"/>
  <c r="N132" i="1"/>
  <c r="O132" i="1"/>
  <c r="P132" i="1"/>
  <c r="Q132" i="1"/>
  <c r="R132" i="1"/>
  <c r="S132" i="1"/>
  <c r="T132" i="1"/>
  <c r="E133" i="1"/>
  <c r="F133" i="1"/>
  <c r="G133" i="1"/>
  <c r="H133" i="1"/>
  <c r="I133" i="1"/>
  <c r="J133" i="1"/>
  <c r="K133" i="1"/>
  <c r="L133" i="1"/>
  <c r="M133" i="1"/>
  <c r="N133" i="1"/>
  <c r="O133" i="1"/>
  <c r="P133" i="1"/>
  <c r="Q133" i="1"/>
  <c r="R133" i="1"/>
  <c r="S133" i="1"/>
  <c r="T133" i="1"/>
  <c r="E134" i="1"/>
  <c r="F134" i="1"/>
  <c r="G134" i="1"/>
  <c r="H134" i="1"/>
  <c r="I134" i="1"/>
  <c r="J134" i="1"/>
  <c r="K134" i="1"/>
  <c r="L134" i="1"/>
  <c r="M134" i="1"/>
  <c r="N134" i="1"/>
  <c r="O134" i="1"/>
  <c r="P134" i="1"/>
  <c r="Q134" i="1"/>
  <c r="R134" i="1"/>
  <c r="S134" i="1"/>
  <c r="T134" i="1"/>
  <c r="E135" i="1"/>
  <c r="F135" i="1"/>
  <c r="G135" i="1"/>
  <c r="H135" i="1"/>
  <c r="I135" i="1"/>
  <c r="J135" i="1"/>
  <c r="K135" i="1"/>
  <c r="L135" i="1"/>
  <c r="M135" i="1"/>
  <c r="N135" i="1"/>
  <c r="O135" i="1"/>
  <c r="P135" i="1"/>
  <c r="Q135" i="1"/>
  <c r="R135" i="1"/>
  <c r="S135" i="1"/>
  <c r="T135" i="1"/>
  <c r="E136" i="1"/>
  <c r="F136" i="1"/>
  <c r="G136" i="1"/>
  <c r="H136" i="1"/>
  <c r="I136" i="1"/>
  <c r="J136" i="1"/>
  <c r="K136" i="1"/>
  <c r="L136" i="1"/>
  <c r="M136" i="1"/>
  <c r="N136" i="1"/>
  <c r="O136" i="1"/>
  <c r="P136" i="1"/>
  <c r="Q136" i="1"/>
  <c r="R136" i="1"/>
  <c r="S136" i="1"/>
  <c r="T136" i="1"/>
  <c r="E137" i="1"/>
  <c r="F137" i="1"/>
  <c r="G137" i="1"/>
  <c r="H137" i="1"/>
  <c r="I137" i="1"/>
  <c r="J137" i="1"/>
  <c r="K137" i="1"/>
  <c r="L137" i="1"/>
  <c r="M137" i="1"/>
  <c r="N137" i="1"/>
  <c r="O137" i="1"/>
  <c r="P137" i="1"/>
  <c r="Q137" i="1"/>
  <c r="R137" i="1"/>
  <c r="S137" i="1"/>
  <c r="T137" i="1"/>
  <c r="E138" i="1"/>
  <c r="F138" i="1"/>
  <c r="G138" i="1"/>
  <c r="H138" i="1"/>
  <c r="I138" i="1"/>
  <c r="J138" i="1"/>
  <c r="K138" i="1"/>
  <c r="L138" i="1"/>
  <c r="M138" i="1"/>
  <c r="N138" i="1"/>
  <c r="O138" i="1"/>
  <c r="P138" i="1"/>
  <c r="Q138" i="1"/>
  <c r="R138" i="1"/>
  <c r="S138" i="1"/>
  <c r="T138" i="1"/>
  <c r="E139" i="1"/>
  <c r="F139" i="1"/>
  <c r="G139" i="1"/>
  <c r="H139" i="1"/>
  <c r="I139" i="1"/>
  <c r="J139" i="1"/>
  <c r="K139" i="1"/>
  <c r="L139" i="1"/>
  <c r="M139" i="1"/>
  <c r="N139" i="1"/>
  <c r="O139" i="1"/>
  <c r="P139" i="1"/>
  <c r="Q139" i="1"/>
  <c r="R139" i="1"/>
  <c r="S139" i="1"/>
  <c r="T139" i="1"/>
  <c r="E140" i="1"/>
  <c r="F140" i="1"/>
  <c r="G140" i="1"/>
  <c r="H140" i="1"/>
  <c r="I140" i="1"/>
  <c r="J140" i="1"/>
  <c r="K140" i="1"/>
  <c r="L140" i="1"/>
  <c r="M140" i="1"/>
  <c r="N140" i="1"/>
  <c r="O140" i="1"/>
  <c r="P140" i="1"/>
  <c r="Q140" i="1"/>
  <c r="R140" i="1"/>
  <c r="S140" i="1"/>
  <c r="T140" i="1"/>
  <c r="E141" i="1"/>
  <c r="F141" i="1"/>
  <c r="G141" i="1"/>
  <c r="H141" i="1"/>
  <c r="I141" i="1"/>
  <c r="J141" i="1"/>
  <c r="K141" i="1"/>
  <c r="L141" i="1"/>
  <c r="M141" i="1"/>
  <c r="N141" i="1"/>
  <c r="O141" i="1"/>
  <c r="P141" i="1"/>
  <c r="Q141" i="1"/>
  <c r="R141" i="1"/>
  <c r="S141" i="1"/>
  <c r="T141" i="1"/>
  <c r="E142" i="1"/>
  <c r="F142" i="1"/>
  <c r="G142" i="1"/>
  <c r="H142" i="1"/>
  <c r="I142" i="1"/>
  <c r="J142" i="1"/>
  <c r="K142" i="1"/>
  <c r="L142" i="1"/>
  <c r="M142" i="1"/>
  <c r="N142" i="1"/>
  <c r="O142" i="1"/>
  <c r="P142" i="1"/>
  <c r="Q142" i="1"/>
  <c r="R142" i="1"/>
  <c r="S142" i="1"/>
  <c r="T142" i="1"/>
  <c r="E143" i="1"/>
  <c r="F143" i="1"/>
  <c r="G143" i="1"/>
  <c r="H143" i="1"/>
  <c r="I143" i="1"/>
  <c r="J143" i="1"/>
  <c r="K143" i="1"/>
  <c r="L143" i="1"/>
  <c r="M143" i="1"/>
  <c r="N143" i="1"/>
  <c r="O143" i="1"/>
  <c r="P143" i="1"/>
  <c r="Q143" i="1"/>
  <c r="R143" i="1"/>
  <c r="S143" i="1"/>
  <c r="T143" i="1"/>
  <c r="E144" i="1"/>
  <c r="F144" i="1"/>
  <c r="G144" i="1"/>
  <c r="H144" i="1"/>
  <c r="I144" i="1"/>
  <c r="J144" i="1"/>
  <c r="K144" i="1"/>
  <c r="L144" i="1"/>
  <c r="M144" i="1"/>
  <c r="N144" i="1"/>
  <c r="O144" i="1"/>
  <c r="P144" i="1"/>
  <c r="Q144" i="1"/>
  <c r="R144" i="1"/>
  <c r="S144" i="1"/>
  <c r="T144" i="1"/>
  <c r="E145" i="1"/>
  <c r="F145" i="1"/>
  <c r="G145" i="1"/>
  <c r="H145" i="1"/>
  <c r="I145" i="1"/>
  <c r="J145" i="1"/>
  <c r="K145" i="1"/>
  <c r="L145" i="1"/>
  <c r="M145" i="1"/>
  <c r="N145" i="1"/>
  <c r="O145" i="1"/>
  <c r="P145" i="1"/>
  <c r="Q145" i="1"/>
  <c r="R145" i="1"/>
  <c r="S145" i="1"/>
  <c r="T145" i="1"/>
  <c r="E146" i="1"/>
  <c r="F146" i="1"/>
  <c r="G146" i="1"/>
  <c r="H146" i="1"/>
  <c r="I146" i="1"/>
  <c r="J146" i="1"/>
  <c r="K146" i="1"/>
  <c r="L146" i="1"/>
  <c r="M146" i="1"/>
  <c r="N146" i="1"/>
  <c r="O146" i="1"/>
  <c r="P146" i="1"/>
  <c r="Q146" i="1"/>
  <c r="R146" i="1"/>
  <c r="S146" i="1"/>
  <c r="T146" i="1"/>
  <c r="E147" i="1"/>
  <c r="F147" i="1"/>
  <c r="G147" i="1"/>
  <c r="H147" i="1"/>
  <c r="I147" i="1"/>
  <c r="J147" i="1"/>
  <c r="K147" i="1"/>
  <c r="L147" i="1"/>
  <c r="M147" i="1"/>
  <c r="N147" i="1"/>
  <c r="O147" i="1"/>
  <c r="P147" i="1"/>
  <c r="Q147" i="1"/>
  <c r="R147" i="1"/>
  <c r="S147" i="1"/>
  <c r="T147" i="1"/>
  <c r="E148" i="1"/>
  <c r="F148" i="1"/>
  <c r="G148" i="1"/>
  <c r="H148" i="1"/>
  <c r="I148" i="1"/>
  <c r="J148" i="1"/>
  <c r="K148" i="1"/>
  <c r="L148" i="1"/>
  <c r="M148" i="1"/>
  <c r="N148" i="1"/>
  <c r="O148" i="1"/>
  <c r="P148" i="1"/>
  <c r="Q148" i="1"/>
  <c r="R148" i="1"/>
  <c r="S148" i="1"/>
  <c r="T148" i="1"/>
  <c r="E149" i="1"/>
  <c r="F149" i="1"/>
  <c r="G149" i="1"/>
  <c r="H149" i="1"/>
  <c r="I149" i="1"/>
  <c r="J149" i="1"/>
  <c r="K149" i="1"/>
  <c r="L149" i="1"/>
  <c r="M149" i="1"/>
  <c r="N149" i="1"/>
  <c r="O149" i="1"/>
  <c r="P149" i="1"/>
  <c r="Q149" i="1"/>
  <c r="R149" i="1"/>
  <c r="S149" i="1"/>
  <c r="T149" i="1"/>
  <c r="E150" i="1"/>
  <c r="F150" i="1"/>
  <c r="G150" i="1"/>
  <c r="H150" i="1"/>
  <c r="I150" i="1"/>
  <c r="J150" i="1"/>
  <c r="K150" i="1"/>
  <c r="L150" i="1"/>
  <c r="M150" i="1"/>
  <c r="N150" i="1"/>
  <c r="O150" i="1"/>
  <c r="P150" i="1"/>
  <c r="Q150" i="1"/>
  <c r="R150" i="1"/>
  <c r="S150" i="1"/>
  <c r="T150" i="1"/>
  <c r="E151" i="1"/>
  <c r="F151" i="1"/>
  <c r="G151" i="1"/>
  <c r="H151" i="1"/>
  <c r="I151" i="1"/>
  <c r="J151" i="1"/>
  <c r="K151" i="1"/>
  <c r="L151" i="1"/>
  <c r="M151" i="1"/>
  <c r="N151" i="1"/>
  <c r="O151" i="1"/>
  <c r="P151" i="1"/>
  <c r="Q151" i="1"/>
  <c r="R151" i="1"/>
  <c r="S151" i="1"/>
  <c r="T151" i="1"/>
  <c r="E152" i="1"/>
  <c r="F152" i="1"/>
  <c r="G152" i="1"/>
  <c r="H152" i="1"/>
  <c r="I152" i="1"/>
  <c r="J152" i="1"/>
  <c r="K152" i="1"/>
  <c r="L152" i="1"/>
  <c r="M152" i="1"/>
  <c r="N152" i="1"/>
  <c r="O152" i="1"/>
  <c r="P152" i="1"/>
  <c r="Q152" i="1"/>
  <c r="R152" i="1"/>
  <c r="S152" i="1"/>
  <c r="T152" i="1"/>
  <c r="E153" i="1"/>
  <c r="F153" i="1"/>
  <c r="G153" i="1"/>
  <c r="H153" i="1"/>
  <c r="I153" i="1"/>
  <c r="J153" i="1"/>
  <c r="K153" i="1"/>
  <c r="L153" i="1"/>
  <c r="M153" i="1"/>
  <c r="N153" i="1"/>
  <c r="O153" i="1"/>
  <c r="P153" i="1"/>
  <c r="Q153" i="1"/>
  <c r="R153" i="1"/>
  <c r="S153" i="1"/>
  <c r="T153" i="1"/>
  <c r="E154" i="1"/>
  <c r="F154" i="1"/>
  <c r="G154" i="1"/>
  <c r="H154" i="1"/>
  <c r="I154" i="1"/>
  <c r="J154" i="1"/>
  <c r="K154" i="1"/>
  <c r="L154" i="1"/>
  <c r="M154" i="1"/>
  <c r="N154" i="1"/>
  <c r="O154" i="1"/>
  <c r="P154" i="1"/>
  <c r="Q154" i="1"/>
  <c r="R154" i="1"/>
  <c r="S154" i="1"/>
  <c r="T154" i="1"/>
  <c r="E155" i="1"/>
  <c r="F155" i="1"/>
  <c r="G155" i="1"/>
  <c r="H155" i="1"/>
  <c r="I155" i="1"/>
  <c r="J155" i="1"/>
  <c r="K155" i="1"/>
  <c r="L155" i="1"/>
  <c r="M155" i="1"/>
  <c r="N155" i="1"/>
  <c r="O155" i="1"/>
  <c r="P155" i="1"/>
  <c r="Q155" i="1"/>
  <c r="R155" i="1"/>
  <c r="S155" i="1"/>
  <c r="T155" i="1"/>
  <c r="E156" i="1"/>
  <c r="F156" i="1"/>
  <c r="G156" i="1"/>
  <c r="H156" i="1"/>
  <c r="I156" i="1"/>
  <c r="J156" i="1"/>
  <c r="K156" i="1"/>
  <c r="L156" i="1"/>
  <c r="M156" i="1"/>
  <c r="N156" i="1"/>
  <c r="O156" i="1"/>
  <c r="P156" i="1"/>
  <c r="Q156" i="1"/>
  <c r="R156" i="1"/>
  <c r="S156" i="1"/>
  <c r="T156" i="1"/>
  <c r="E157" i="1"/>
  <c r="F157" i="1"/>
  <c r="G157" i="1"/>
  <c r="H157" i="1"/>
  <c r="I157" i="1"/>
  <c r="J157" i="1"/>
  <c r="K157" i="1"/>
  <c r="L157" i="1"/>
  <c r="M157" i="1"/>
  <c r="N157" i="1"/>
  <c r="O157" i="1"/>
  <c r="P157" i="1"/>
  <c r="Q157" i="1"/>
  <c r="R157" i="1"/>
  <c r="S157" i="1"/>
  <c r="T157" i="1"/>
  <c r="E158" i="1"/>
  <c r="F158" i="1"/>
  <c r="G158" i="1"/>
  <c r="H158" i="1"/>
  <c r="I158" i="1"/>
  <c r="J158" i="1"/>
  <c r="K158" i="1"/>
  <c r="L158" i="1"/>
  <c r="M158" i="1"/>
  <c r="N158" i="1"/>
  <c r="O158" i="1"/>
  <c r="P158" i="1"/>
  <c r="Q158" i="1"/>
  <c r="R158" i="1"/>
  <c r="S158" i="1"/>
  <c r="T158" i="1"/>
  <c r="E159" i="1"/>
  <c r="F159" i="1"/>
  <c r="G159" i="1"/>
  <c r="H159" i="1"/>
  <c r="I159" i="1"/>
  <c r="J159" i="1"/>
  <c r="K159" i="1"/>
  <c r="L159" i="1"/>
  <c r="M159" i="1"/>
  <c r="N159" i="1"/>
  <c r="O159" i="1"/>
  <c r="P159" i="1"/>
  <c r="Q159" i="1"/>
  <c r="R159" i="1"/>
  <c r="S159" i="1"/>
  <c r="T159" i="1"/>
  <c r="E160" i="1"/>
  <c r="F160" i="1"/>
  <c r="G160" i="1"/>
  <c r="H160" i="1"/>
  <c r="I160" i="1"/>
  <c r="J160" i="1"/>
  <c r="K160" i="1"/>
  <c r="L160" i="1"/>
  <c r="M160" i="1"/>
  <c r="N160" i="1"/>
  <c r="O160" i="1"/>
  <c r="P160" i="1"/>
  <c r="Q160" i="1"/>
  <c r="R160" i="1"/>
  <c r="S160" i="1"/>
  <c r="T160" i="1"/>
  <c r="E161" i="1"/>
  <c r="F161" i="1"/>
  <c r="G161" i="1"/>
  <c r="H161" i="1"/>
  <c r="I161" i="1"/>
  <c r="J161" i="1"/>
  <c r="K161" i="1"/>
  <c r="L161" i="1"/>
  <c r="M161" i="1"/>
  <c r="N161" i="1"/>
  <c r="O161" i="1"/>
  <c r="P161" i="1"/>
  <c r="Q161" i="1"/>
  <c r="R161" i="1"/>
  <c r="S161" i="1"/>
  <c r="T161" i="1"/>
  <c r="E162" i="1"/>
  <c r="F162" i="1"/>
  <c r="G162" i="1"/>
  <c r="H162" i="1"/>
  <c r="I162" i="1"/>
  <c r="J162" i="1"/>
  <c r="K162" i="1"/>
  <c r="L162" i="1"/>
  <c r="M162" i="1"/>
  <c r="N162" i="1"/>
  <c r="O162" i="1"/>
  <c r="P162" i="1"/>
  <c r="Q162" i="1"/>
  <c r="R162" i="1"/>
  <c r="S162" i="1"/>
  <c r="T162" i="1"/>
  <c r="E163" i="1"/>
  <c r="F163" i="1"/>
  <c r="G163" i="1"/>
  <c r="H163" i="1"/>
  <c r="I163" i="1"/>
  <c r="J163" i="1"/>
  <c r="K163" i="1"/>
  <c r="L163" i="1"/>
  <c r="M163" i="1"/>
  <c r="N163" i="1"/>
  <c r="O163" i="1"/>
  <c r="P163" i="1"/>
  <c r="Q163" i="1"/>
  <c r="R163" i="1"/>
  <c r="S163" i="1"/>
  <c r="T163" i="1"/>
  <c r="E164" i="1"/>
  <c r="F164" i="1"/>
  <c r="G164" i="1"/>
  <c r="H164" i="1"/>
  <c r="I164" i="1"/>
  <c r="J164" i="1"/>
  <c r="K164" i="1"/>
  <c r="L164" i="1"/>
  <c r="M164" i="1"/>
  <c r="N164" i="1"/>
  <c r="O164" i="1"/>
  <c r="P164" i="1"/>
  <c r="Q164" i="1"/>
  <c r="R164" i="1"/>
  <c r="S164" i="1"/>
  <c r="T164" i="1"/>
  <c r="E165" i="1"/>
  <c r="F165" i="1"/>
  <c r="G165" i="1"/>
  <c r="H165" i="1"/>
  <c r="I165" i="1"/>
  <c r="J165" i="1"/>
  <c r="K165" i="1"/>
  <c r="L165" i="1"/>
  <c r="M165" i="1"/>
  <c r="N165" i="1"/>
  <c r="O165" i="1"/>
  <c r="P165" i="1"/>
  <c r="Q165" i="1"/>
  <c r="R165" i="1"/>
  <c r="S165" i="1"/>
  <c r="T165" i="1"/>
  <c r="E166" i="1"/>
  <c r="F166" i="1"/>
  <c r="G166" i="1"/>
  <c r="H166" i="1"/>
  <c r="I166" i="1"/>
  <c r="J166" i="1"/>
  <c r="K166" i="1"/>
  <c r="L166" i="1"/>
  <c r="M166" i="1"/>
  <c r="N166" i="1"/>
  <c r="O166" i="1"/>
  <c r="P166" i="1"/>
  <c r="Q166" i="1"/>
  <c r="R166" i="1"/>
  <c r="S166" i="1"/>
  <c r="T166" i="1"/>
  <c r="E167" i="1"/>
  <c r="F167" i="1"/>
  <c r="G167" i="1"/>
  <c r="H167" i="1"/>
  <c r="I167" i="1"/>
  <c r="J167" i="1"/>
  <c r="K167" i="1"/>
  <c r="L167" i="1"/>
  <c r="M167" i="1"/>
  <c r="N167" i="1"/>
  <c r="O167" i="1"/>
  <c r="P167" i="1"/>
  <c r="Q167" i="1"/>
  <c r="R167" i="1"/>
  <c r="S167" i="1"/>
  <c r="T167" i="1"/>
  <c r="E168" i="1"/>
  <c r="F168" i="1"/>
  <c r="G168" i="1"/>
  <c r="H168" i="1"/>
  <c r="I168" i="1"/>
  <c r="J168" i="1"/>
  <c r="K168" i="1"/>
  <c r="L168" i="1"/>
  <c r="M168" i="1"/>
  <c r="N168" i="1"/>
  <c r="O168" i="1"/>
  <c r="P168" i="1"/>
  <c r="Q168" i="1"/>
  <c r="R168" i="1"/>
  <c r="S168" i="1"/>
  <c r="T168" i="1"/>
  <c r="E169" i="1"/>
  <c r="F169" i="1"/>
  <c r="G169" i="1"/>
  <c r="H169" i="1"/>
  <c r="I169" i="1"/>
  <c r="J169" i="1"/>
  <c r="K169" i="1"/>
  <c r="L169" i="1"/>
  <c r="M169" i="1"/>
  <c r="N169" i="1"/>
  <c r="O169" i="1"/>
  <c r="P169" i="1"/>
  <c r="Q169" i="1"/>
  <c r="R169" i="1"/>
  <c r="S169" i="1"/>
  <c r="T169" i="1"/>
  <c r="E170" i="1"/>
  <c r="F170" i="1"/>
  <c r="G170" i="1"/>
  <c r="H170" i="1"/>
  <c r="I170" i="1"/>
  <c r="J170" i="1"/>
  <c r="K170" i="1"/>
  <c r="L170" i="1"/>
  <c r="M170" i="1"/>
  <c r="N170" i="1"/>
  <c r="O170" i="1"/>
  <c r="P170" i="1"/>
  <c r="Q170" i="1"/>
  <c r="R170" i="1"/>
  <c r="S170" i="1"/>
  <c r="T170" i="1"/>
  <c r="E171" i="1"/>
  <c r="F171" i="1"/>
  <c r="G171" i="1"/>
  <c r="H171" i="1"/>
  <c r="I171" i="1"/>
  <c r="J171" i="1"/>
  <c r="K171" i="1"/>
  <c r="L171" i="1"/>
  <c r="M171" i="1"/>
  <c r="N171" i="1"/>
  <c r="O171" i="1"/>
  <c r="P171" i="1"/>
  <c r="Q171" i="1"/>
  <c r="R171" i="1"/>
  <c r="S171" i="1"/>
  <c r="T171" i="1"/>
  <c r="E172" i="1"/>
  <c r="F172" i="1"/>
  <c r="G172" i="1"/>
  <c r="H172" i="1"/>
  <c r="I172" i="1"/>
  <c r="J172" i="1"/>
  <c r="K172" i="1"/>
  <c r="L172" i="1"/>
  <c r="M172" i="1"/>
  <c r="N172" i="1"/>
  <c r="O172" i="1"/>
  <c r="P172" i="1"/>
  <c r="Q172" i="1"/>
  <c r="R172" i="1"/>
  <c r="S172" i="1"/>
  <c r="T172" i="1"/>
  <c r="E173" i="1"/>
  <c r="F173" i="1"/>
  <c r="G173" i="1"/>
  <c r="H173" i="1"/>
  <c r="I173" i="1"/>
  <c r="J173" i="1"/>
  <c r="K173" i="1"/>
  <c r="L173" i="1"/>
  <c r="M173" i="1"/>
  <c r="N173" i="1"/>
  <c r="O173" i="1"/>
  <c r="P173" i="1"/>
  <c r="Q173" i="1"/>
  <c r="R173" i="1"/>
  <c r="S173" i="1"/>
  <c r="T173" i="1"/>
  <c r="E174" i="1"/>
  <c r="F174" i="1"/>
  <c r="G174" i="1"/>
  <c r="H174" i="1"/>
  <c r="I174" i="1"/>
  <c r="J174" i="1"/>
  <c r="K174" i="1"/>
  <c r="L174" i="1"/>
  <c r="M174" i="1"/>
  <c r="N174" i="1"/>
  <c r="O174" i="1"/>
  <c r="P174" i="1"/>
  <c r="Q174" i="1"/>
  <c r="R174" i="1"/>
  <c r="S174" i="1"/>
  <c r="T174" i="1"/>
  <c r="E175" i="1"/>
  <c r="F175" i="1"/>
  <c r="G175" i="1"/>
  <c r="H175" i="1"/>
  <c r="I175" i="1"/>
  <c r="J175" i="1"/>
  <c r="K175" i="1"/>
  <c r="L175" i="1"/>
  <c r="M175" i="1"/>
  <c r="N175" i="1"/>
  <c r="O175" i="1"/>
  <c r="P175" i="1"/>
  <c r="Q175" i="1"/>
  <c r="R175" i="1"/>
  <c r="S175" i="1"/>
  <c r="T175" i="1"/>
  <c r="E176" i="1"/>
  <c r="F176" i="1"/>
  <c r="G176" i="1"/>
  <c r="H176" i="1"/>
  <c r="I176" i="1"/>
  <c r="J176" i="1"/>
  <c r="K176" i="1"/>
  <c r="L176" i="1"/>
  <c r="M176" i="1"/>
  <c r="N176" i="1"/>
  <c r="O176" i="1"/>
  <c r="P176" i="1"/>
  <c r="Q176" i="1"/>
  <c r="R176" i="1"/>
  <c r="S176" i="1"/>
  <c r="T176" i="1"/>
  <c r="E177" i="1"/>
  <c r="F177" i="1"/>
  <c r="G177" i="1"/>
  <c r="H177" i="1"/>
  <c r="I177" i="1"/>
  <c r="J177" i="1"/>
  <c r="K177" i="1"/>
  <c r="L177" i="1"/>
  <c r="M177" i="1"/>
  <c r="N177" i="1"/>
  <c r="O177" i="1"/>
  <c r="P177" i="1"/>
  <c r="Q177" i="1"/>
  <c r="R177" i="1"/>
  <c r="S177" i="1"/>
  <c r="T177" i="1"/>
  <c r="E178" i="1"/>
  <c r="F178" i="1"/>
  <c r="G178" i="1"/>
  <c r="H178" i="1"/>
  <c r="I178" i="1"/>
  <c r="J178" i="1"/>
  <c r="K178" i="1"/>
  <c r="L178" i="1"/>
  <c r="M178" i="1"/>
  <c r="N178" i="1"/>
  <c r="O178" i="1"/>
  <c r="P178" i="1"/>
  <c r="Q178" i="1"/>
  <c r="R178" i="1"/>
  <c r="S178" i="1"/>
  <c r="T178" i="1"/>
  <c r="E179" i="1"/>
  <c r="F179" i="1"/>
  <c r="G179" i="1"/>
  <c r="H179" i="1"/>
  <c r="I179" i="1"/>
  <c r="J179" i="1"/>
  <c r="K179" i="1"/>
  <c r="L179" i="1"/>
  <c r="M179" i="1"/>
  <c r="N179" i="1"/>
  <c r="O179" i="1"/>
  <c r="P179" i="1"/>
  <c r="Q179" i="1"/>
  <c r="R179" i="1"/>
  <c r="S179" i="1"/>
  <c r="T179" i="1"/>
  <c r="E180" i="1"/>
  <c r="F180" i="1"/>
  <c r="G180" i="1"/>
  <c r="H180" i="1"/>
  <c r="I180" i="1"/>
  <c r="J180" i="1"/>
  <c r="K180" i="1"/>
  <c r="L180" i="1"/>
  <c r="M180" i="1"/>
  <c r="N180" i="1"/>
  <c r="O180" i="1"/>
  <c r="P180" i="1"/>
  <c r="Q180" i="1"/>
  <c r="R180" i="1"/>
  <c r="S180" i="1"/>
  <c r="T180" i="1"/>
  <c r="E181" i="1"/>
  <c r="F181" i="1"/>
  <c r="G181" i="1"/>
  <c r="H181" i="1"/>
  <c r="I181" i="1"/>
  <c r="J181" i="1"/>
  <c r="K181" i="1"/>
  <c r="L181" i="1"/>
  <c r="M181" i="1"/>
  <c r="N181" i="1"/>
  <c r="O181" i="1"/>
  <c r="P181" i="1"/>
  <c r="Q181" i="1"/>
  <c r="R181" i="1"/>
  <c r="S181" i="1"/>
  <c r="T181" i="1"/>
  <c r="E182" i="1"/>
  <c r="F182" i="1"/>
  <c r="G182" i="1"/>
  <c r="H182" i="1"/>
  <c r="I182" i="1"/>
  <c r="J182" i="1"/>
  <c r="K182" i="1"/>
  <c r="L182" i="1"/>
  <c r="M182" i="1"/>
  <c r="N182" i="1"/>
  <c r="O182" i="1"/>
  <c r="P182" i="1"/>
  <c r="Q182" i="1"/>
  <c r="R182" i="1"/>
  <c r="S182" i="1"/>
  <c r="T182" i="1"/>
  <c r="E183" i="1"/>
  <c r="F183" i="1"/>
  <c r="G183" i="1"/>
  <c r="H183" i="1"/>
  <c r="I183" i="1"/>
  <c r="J183" i="1"/>
  <c r="K183" i="1"/>
  <c r="L183" i="1"/>
  <c r="M183" i="1"/>
  <c r="N183" i="1"/>
  <c r="O183" i="1"/>
  <c r="P183" i="1"/>
  <c r="Q183" i="1"/>
  <c r="R183" i="1"/>
  <c r="S183" i="1"/>
  <c r="T183" i="1"/>
  <c r="E184" i="1"/>
  <c r="F184" i="1"/>
  <c r="G184" i="1"/>
  <c r="H184" i="1"/>
  <c r="I184" i="1"/>
  <c r="J184" i="1"/>
  <c r="K184" i="1"/>
  <c r="L184" i="1"/>
  <c r="M184" i="1"/>
  <c r="N184" i="1"/>
  <c r="O184" i="1"/>
  <c r="P184" i="1"/>
  <c r="Q184" i="1"/>
  <c r="R184" i="1"/>
  <c r="S184" i="1"/>
  <c r="T184" i="1"/>
  <c r="E185" i="1"/>
  <c r="F185" i="1"/>
  <c r="G185" i="1"/>
  <c r="H185" i="1"/>
  <c r="I185" i="1"/>
  <c r="J185" i="1"/>
  <c r="K185" i="1"/>
  <c r="L185" i="1"/>
  <c r="M185" i="1"/>
  <c r="N185" i="1"/>
  <c r="O185" i="1"/>
  <c r="P185" i="1"/>
  <c r="Q185" i="1"/>
  <c r="R185" i="1"/>
  <c r="S185" i="1"/>
  <c r="T185" i="1"/>
  <c r="E186" i="1"/>
  <c r="F186" i="1"/>
  <c r="G186" i="1"/>
  <c r="H186" i="1"/>
  <c r="I186" i="1"/>
  <c r="J186" i="1"/>
  <c r="K186" i="1"/>
  <c r="L186" i="1"/>
  <c r="M186" i="1"/>
  <c r="N186" i="1"/>
  <c r="O186" i="1"/>
  <c r="P186" i="1"/>
  <c r="Q186" i="1"/>
  <c r="R186" i="1"/>
  <c r="S186" i="1"/>
  <c r="T186" i="1"/>
  <c r="E187" i="1"/>
  <c r="F187" i="1"/>
  <c r="G187" i="1"/>
  <c r="H187" i="1"/>
  <c r="I187" i="1"/>
  <c r="J187" i="1"/>
  <c r="K187" i="1"/>
  <c r="L187" i="1"/>
  <c r="M187" i="1"/>
  <c r="N187" i="1"/>
  <c r="O187" i="1"/>
  <c r="P187" i="1"/>
  <c r="Q187" i="1"/>
  <c r="R187" i="1"/>
  <c r="S187" i="1"/>
  <c r="T187" i="1"/>
  <c r="E188" i="1"/>
  <c r="F188" i="1"/>
  <c r="G188" i="1"/>
  <c r="H188" i="1"/>
  <c r="I188" i="1"/>
  <c r="J188" i="1"/>
  <c r="K188" i="1"/>
  <c r="L188" i="1"/>
  <c r="M188" i="1"/>
  <c r="N188" i="1"/>
  <c r="O188" i="1"/>
  <c r="P188" i="1"/>
  <c r="Q188" i="1"/>
  <c r="R188" i="1"/>
  <c r="S188" i="1"/>
  <c r="T188" i="1"/>
  <c r="E189" i="1"/>
  <c r="F189" i="1"/>
  <c r="G189" i="1"/>
  <c r="H189" i="1"/>
  <c r="I189" i="1"/>
  <c r="J189" i="1"/>
  <c r="K189" i="1"/>
  <c r="L189" i="1"/>
  <c r="M189" i="1"/>
  <c r="N189" i="1"/>
  <c r="O189" i="1"/>
  <c r="P189" i="1"/>
  <c r="Q189" i="1"/>
  <c r="R189" i="1"/>
  <c r="S189" i="1"/>
  <c r="T189" i="1"/>
  <c r="E190" i="1"/>
  <c r="F190" i="1"/>
  <c r="G190" i="1"/>
  <c r="H190" i="1"/>
  <c r="I190" i="1"/>
  <c r="J190" i="1"/>
  <c r="K190" i="1"/>
  <c r="L190" i="1"/>
  <c r="M190" i="1"/>
  <c r="N190" i="1"/>
  <c r="O190" i="1"/>
  <c r="P190" i="1"/>
  <c r="Q190" i="1"/>
  <c r="R190" i="1"/>
  <c r="S190" i="1"/>
  <c r="T190" i="1"/>
  <c r="E191" i="1"/>
  <c r="F191" i="1"/>
  <c r="G191" i="1"/>
  <c r="H191" i="1"/>
  <c r="I191" i="1"/>
  <c r="J191" i="1"/>
  <c r="K191" i="1"/>
  <c r="L191" i="1"/>
  <c r="M191" i="1"/>
  <c r="N191" i="1"/>
  <c r="O191" i="1"/>
  <c r="P191" i="1"/>
  <c r="Q191" i="1"/>
  <c r="R191" i="1"/>
  <c r="S191" i="1"/>
  <c r="T191" i="1"/>
  <c r="E192" i="1"/>
  <c r="F192" i="1"/>
  <c r="G192" i="1"/>
  <c r="H192" i="1"/>
  <c r="I192" i="1"/>
  <c r="J192" i="1"/>
  <c r="K192" i="1"/>
  <c r="L192" i="1"/>
  <c r="M192" i="1"/>
  <c r="N192" i="1"/>
  <c r="O192" i="1"/>
  <c r="P192" i="1"/>
  <c r="Q192" i="1"/>
  <c r="R192" i="1"/>
  <c r="S192" i="1"/>
  <c r="T192" i="1"/>
  <c r="E193" i="1"/>
  <c r="F193" i="1"/>
  <c r="G193" i="1"/>
  <c r="H193" i="1"/>
  <c r="I193" i="1"/>
  <c r="J193" i="1"/>
  <c r="K193" i="1"/>
  <c r="L193" i="1"/>
  <c r="M193" i="1"/>
  <c r="N193" i="1"/>
  <c r="O193" i="1"/>
  <c r="P193" i="1"/>
  <c r="Q193" i="1"/>
  <c r="R193" i="1"/>
  <c r="S193" i="1"/>
  <c r="T193" i="1"/>
  <c r="E194" i="1"/>
  <c r="F194" i="1"/>
  <c r="G194" i="1"/>
  <c r="H194" i="1"/>
  <c r="I194" i="1"/>
  <c r="J194" i="1"/>
  <c r="K194" i="1"/>
  <c r="L194" i="1"/>
  <c r="M194" i="1"/>
  <c r="N194" i="1"/>
  <c r="O194" i="1"/>
  <c r="P194" i="1"/>
  <c r="Q194" i="1"/>
  <c r="R194" i="1"/>
  <c r="S194" i="1"/>
  <c r="T194" i="1"/>
  <c r="E195" i="1"/>
  <c r="F195" i="1"/>
  <c r="G195" i="1"/>
  <c r="H195" i="1"/>
  <c r="I195" i="1"/>
  <c r="J195" i="1"/>
  <c r="K195" i="1"/>
  <c r="L195" i="1"/>
  <c r="M195" i="1"/>
  <c r="N195" i="1"/>
  <c r="O195" i="1"/>
  <c r="P195" i="1"/>
  <c r="Q195" i="1"/>
  <c r="R195" i="1"/>
  <c r="S195" i="1"/>
  <c r="T195" i="1"/>
  <c r="E196" i="1"/>
  <c r="F196" i="1"/>
  <c r="G196" i="1"/>
  <c r="H196" i="1"/>
  <c r="I196" i="1"/>
  <c r="J196" i="1"/>
  <c r="K196" i="1"/>
  <c r="L196" i="1"/>
  <c r="M196" i="1"/>
  <c r="N196" i="1"/>
  <c r="O196" i="1"/>
  <c r="P196" i="1"/>
  <c r="Q196" i="1"/>
  <c r="R196" i="1"/>
  <c r="S196" i="1"/>
  <c r="T196" i="1"/>
  <c r="E197" i="1"/>
  <c r="F197" i="1"/>
  <c r="G197" i="1"/>
  <c r="H197" i="1"/>
  <c r="I197" i="1"/>
  <c r="J197" i="1"/>
  <c r="K197" i="1"/>
  <c r="L197" i="1"/>
  <c r="M197" i="1"/>
  <c r="N197" i="1"/>
  <c r="O197" i="1"/>
  <c r="P197" i="1"/>
  <c r="Q197" i="1"/>
  <c r="R197" i="1"/>
  <c r="S197" i="1"/>
  <c r="T197" i="1"/>
  <c r="E198" i="1"/>
  <c r="F198" i="1"/>
  <c r="G198" i="1"/>
  <c r="H198" i="1"/>
  <c r="I198" i="1"/>
  <c r="J198" i="1"/>
  <c r="K198" i="1"/>
  <c r="L198" i="1"/>
  <c r="M198" i="1"/>
  <c r="N198" i="1"/>
  <c r="O198" i="1"/>
  <c r="P198" i="1"/>
  <c r="Q198" i="1"/>
  <c r="R198" i="1"/>
  <c r="S198" i="1"/>
  <c r="T198" i="1"/>
  <c r="E199" i="1"/>
  <c r="F199" i="1"/>
  <c r="G199" i="1"/>
  <c r="H199" i="1"/>
  <c r="I199" i="1"/>
  <c r="J199" i="1"/>
  <c r="K199" i="1"/>
  <c r="L199" i="1"/>
  <c r="M199" i="1"/>
  <c r="N199" i="1"/>
  <c r="O199" i="1"/>
  <c r="P199" i="1"/>
  <c r="Q199" i="1"/>
  <c r="R199" i="1"/>
  <c r="S199" i="1"/>
  <c r="T199" i="1"/>
  <c r="E200" i="1"/>
  <c r="F200" i="1"/>
  <c r="G200" i="1"/>
  <c r="H200" i="1"/>
  <c r="I200" i="1"/>
  <c r="J200" i="1"/>
  <c r="K200" i="1"/>
  <c r="L200" i="1"/>
  <c r="M200" i="1"/>
  <c r="N200" i="1"/>
  <c r="O200" i="1"/>
  <c r="P200" i="1"/>
  <c r="Q200" i="1"/>
  <c r="R200" i="1"/>
  <c r="S200" i="1"/>
  <c r="T200" i="1"/>
  <c r="E201" i="1"/>
  <c r="F201" i="1"/>
  <c r="G201" i="1"/>
  <c r="H201" i="1"/>
  <c r="I201" i="1"/>
  <c r="J201" i="1"/>
  <c r="K201" i="1"/>
  <c r="L201" i="1"/>
  <c r="M201" i="1"/>
  <c r="N201" i="1"/>
  <c r="O201" i="1"/>
  <c r="P201" i="1"/>
  <c r="Q201" i="1"/>
  <c r="R201" i="1"/>
  <c r="S201" i="1"/>
  <c r="T201" i="1"/>
  <c r="E202" i="1"/>
  <c r="F202" i="1"/>
  <c r="G202" i="1"/>
  <c r="H202" i="1"/>
  <c r="I202" i="1"/>
  <c r="J202" i="1"/>
  <c r="K202" i="1"/>
  <c r="L202" i="1"/>
  <c r="M202" i="1"/>
  <c r="N202" i="1"/>
  <c r="O202" i="1"/>
  <c r="P202" i="1"/>
  <c r="Q202" i="1"/>
  <c r="R202" i="1"/>
  <c r="S202" i="1"/>
  <c r="T202" i="1"/>
  <c r="E203" i="1"/>
  <c r="F203" i="1"/>
  <c r="G203" i="1"/>
  <c r="H203" i="1"/>
  <c r="I203" i="1"/>
  <c r="J203" i="1"/>
  <c r="K203" i="1"/>
  <c r="L203" i="1"/>
  <c r="M203" i="1"/>
  <c r="N203" i="1"/>
  <c r="O203" i="1"/>
  <c r="P203" i="1"/>
  <c r="Q203" i="1"/>
  <c r="R203" i="1"/>
  <c r="S203" i="1"/>
  <c r="T203" i="1"/>
  <c r="E204" i="1"/>
  <c r="F204" i="1"/>
  <c r="G204" i="1"/>
  <c r="H204" i="1"/>
  <c r="I204" i="1"/>
  <c r="J204" i="1"/>
  <c r="K204" i="1"/>
  <c r="L204" i="1"/>
  <c r="M204" i="1"/>
  <c r="N204" i="1"/>
  <c r="O204" i="1"/>
  <c r="P204" i="1"/>
  <c r="Q204" i="1"/>
  <c r="R204" i="1"/>
  <c r="S204" i="1"/>
  <c r="T204" i="1"/>
  <c r="E205" i="1"/>
  <c r="F205" i="1"/>
  <c r="G205" i="1"/>
  <c r="H205" i="1"/>
  <c r="I205" i="1"/>
  <c r="J205" i="1"/>
  <c r="K205" i="1"/>
  <c r="L205" i="1"/>
  <c r="M205" i="1"/>
  <c r="N205" i="1"/>
  <c r="O205" i="1"/>
  <c r="P205" i="1"/>
  <c r="Q205" i="1"/>
  <c r="R205" i="1"/>
  <c r="S205" i="1"/>
  <c r="T205" i="1"/>
  <c r="E206" i="1"/>
  <c r="F206" i="1"/>
  <c r="G206" i="1"/>
  <c r="H206" i="1"/>
  <c r="I206" i="1"/>
  <c r="J206" i="1"/>
  <c r="K206" i="1"/>
  <c r="L206" i="1"/>
  <c r="M206" i="1"/>
  <c r="N206" i="1"/>
  <c r="O206" i="1"/>
  <c r="P206" i="1"/>
  <c r="Q206" i="1"/>
  <c r="R206" i="1"/>
  <c r="S206" i="1"/>
  <c r="T206" i="1"/>
  <c r="E207" i="1"/>
  <c r="F207" i="1"/>
  <c r="G207" i="1"/>
  <c r="H207" i="1"/>
  <c r="I207" i="1"/>
  <c r="J207" i="1"/>
  <c r="K207" i="1"/>
  <c r="L207" i="1"/>
  <c r="M207" i="1"/>
  <c r="N207" i="1"/>
  <c r="O207" i="1"/>
  <c r="P207" i="1"/>
  <c r="Q207" i="1"/>
  <c r="R207" i="1"/>
  <c r="S207" i="1"/>
  <c r="T207" i="1"/>
  <c r="E208" i="1"/>
  <c r="F208" i="1"/>
  <c r="G208" i="1"/>
  <c r="H208" i="1"/>
  <c r="I208" i="1"/>
  <c r="J208" i="1"/>
  <c r="K208" i="1"/>
  <c r="L208" i="1"/>
  <c r="M208" i="1"/>
  <c r="N208" i="1"/>
  <c r="O208" i="1"/>
  <c r="P208" i="1"/>
  <c r="Q208" i="1"/>
  <c r="R208" i="1"/>
  <c r="S208" i="1"/>
  <c r="T208" i="1"/>
  <c r="E209" i="1"/>
  <c r="F209" i="1"/>
  <c r="G209" i="1"/>
  <c r="H209" i="1"/>
  <c r="I209" i="1"/>
  <c r="J209" i="1"/>
  <c r="K209" i="1"/>
  <c r="L209" i="1"/>
  <c r="M209" i="1"/>
  <c r="N209" i="1"/>
  <c r="O209" i="1"/>
  <c r="P209" i="1"/>
  <c r="Q209" i="1"/>
  <c r="R209" i="1"/>
  <c r="S209" i="1"/>
  <c r="T209" i="1"/>
  <c r="E210" i="1"/>
  <c r="F210" i="1"/>
  <c r="G210" i="1"/>
  <c r="H210" i="1"/>
  <c r="I210" i="1"/>
  <c r="J210" i="1"/>
  <c r="K210" i="1"/>
  <c r="L210" i="1"/>
  <c r="M210" i="1"/>
  <c r="N210" i="1"/>
  <c r="O210" i="1"/>
  <c r="P210" i="1"/>
  <c r="Q210" i="1"/>
  <c r="R210" i="1"/>
  <c r="S210" i="1"/>
  <c r="T210" i="1"/>
  <c r="E211" i="1"/>
  <c r="F211" i="1"/>
  <c r="G211" i="1"/>
  <c r="H211" i="1"/>
  <c r="I211" i="1"/>
  <c r="J211" i="1"/>
  <c r="K211" i="1"/>
  <c r="L211" i="1"/>
  <c r="M211" i="1"/>
  <c r="N211" i="1"/>
  <c r="O211" i="1"/>
  <c r="P211" i="1"/>
  <c r="Q211" i="1"/>
  <c r="R211" i="1"/>
  <c r="S211" i="1"/>
  <c r="T211" i="1"/>
  <c r="E212" i="1"/>
  <c r="F212" i="1"/>
  <c r="G212" i="1"/>
  <c r="H212" i="1"/>
  <c r="I212" i="1"/>
  <c r="J212" i="1"/>
  <c r="K212" i="1"/>
  <c r="L212" i="1"/>
  <c r="M212" i="1"/>
  <c r="N212" i="1"/>
  <c r="O212" i="1"/>
  <c r="P212" i="1"/>
  <c r="Q212" i="1"/>
  <c r="R212" i="1"/>
  <c r="S212" i="1"/>
  <c r="T212" i="1"/>
  <c r="E213" i="1"/>
  <c r="F213" i="1"/>
  <c r="G213" i="1"/>
  <c r="H213" i="1"/>
  <c r="I213" i="1"/>
  <c r="J213" i="1"/>
  <c r="K213" i="1"/>
  <c r="L213" i="1"/>
  <c r="M213" i="1"/>
  <c r="N213" i="1"/>
  <c r="O213" i="1"/>
  <c r="P213" i="1"/>
  <c r="Q213" i="1"/>
  <c r="R213" i="1"/>
  <c r="S213" i="1"/>
  <c r="T213" i="1"/>
  <c r="E214" i="1"/>
  <c r="F214" i="1"/>
  <c r="G214" i="1"/>
  <c r="H214" i="1"/>
  <c r="I214" i="1"/>
  <c r="J214" i="1"/>
  <c r="K214" i="1"/>
  <c r="L214" i="1"/>
  <c r="M214" i="1"/>
  <c r="N214" i="1"/>
  <c r="O214" i="1"/>
  <c r="P214" i="1"/>
  <c r="Q214" i="1"/>
  <c r="R214" i="1"/>
  <c r="S214" i="1"/>
  <c r="T214" i="1"/>
  <c r="E215" i="1"/>
  <c r="F215" i="1"/>
  <c r="G215" i="1"/>
  <c r="H215" i="1"/>
  <c r="I215" i="1"/>
  <c r="J215" i="1"/>
  <c r="K215" i="1"/>
  <c r="L215" i="1"/>
  <c r="M215" i="1"/>
  <c r="N215" i="1"/>
  <c r="O215" i="1"/>
  <c r="P215" i="1"/>
  <c r="Q215" i="1"/>
  <c r="R215" i="1"/>
  <c r="S215" i="1"/>
  <c r="T215" i="1"/>
  <c r="E216" i="1"/>
  <c r="F216" i="1"/>
  <c r="G216" i="1"/>
  <c r="H216" i="1"/>
  <c r="I216" i="1"/>
  <c r="J216" i="1"/>
  <c r="K216" i="1"/>
  <c r="L216" i="1"/>
  <c r="M216" i="1"/>
  <c r="N216" i="1"/>
  <c r="O216" i="1"/>
  <c r="P216" i="1"/>
  <c r="Q216" i="1"/>
  <c r="R216" i="1"/>
  <c r="S216" i="1"/>
  <c r="T216" i="1"/>
  <c r="E217" i="1"/>
  <c r="F217" i="1"/>
  <c r="G217" i="1"/>
  <c r="H217" i="1"/>
  <c r="I217" i="1"/>
  <c r="J217" i="1"/>
  <c r="K217" i="1"/>
  <c r="L217" i="1"/>
  <c r="M217" i="1"/>
  <c r="N217" i="1"/>
  <c r="O217" i="1"/>
  <c r="P217" i="1"/>
  <c r="Q217" i="1"/>
  <c r="R217" i="1"/>
  <c r="S217" i="1"/>
  <c r="T217" i="1"/>
  <c r="E218" i="1"/>
  <c r="F218" i="1"/>
  <c r="G218" i="1"/>
  <c r="H218" i="1"/>
  <c r="I218" i="1"/>
  <c r="J218" i="1"/>
  <c r="K218" i="1"/>
  <c r="L218" i="1"/>
  <c r="M218" i="1"/>
  <c r="N218" i="1"/>
  <c r="O218" i="1"/>
  <c r="P218" i="1"/>
  <c r="Q218" i="1"/>
  <c r="R218" i="1"/>
  <c r="S218" i="1"/>
  <c r="T218" i="1"/>
  <c r="E219" i="1"/>
  <c r="F219" i="1"/>
  <c r="G219" i="1"/>
  <c r="H219" i="1"/>
  <c r="I219" i="1"/>
  <c r="J219" i="1"/>
  <c r="K219" i="1"/>
  <c r="L219" i="1"/>
  <c r="M219" i="1"/>
  <c r="N219" i="1"/>
  <c r="O219" i="1"/>
  <c r="P219" i="1"/>
  <c r="Q219" i="1"/>
  <c r="R219" i="1"/>
  <c r="S219" i="1"/>
  <c r="T219" i="1"/>
  <c r="E220" i="1"/>
  <c r="F220" i="1"/>
  <c r="G220" i="1"/>
  <c r="H220" i="1"/>
  <c r="I220" i="1"/>
  <c r="J220" i="1"/>
  <c r="K220" i="1"/>
  <c r="L220" i="1"/>
  <c r="M220" i="1"/>
  <c r="N220" i="1"/>
  <c r="O220" i="1"/>
  <c r="P220" i="1"/>
  <c r="Q220" i="1"/>
  <c r="R220" i="1"/>
  <c r="S220" i="1"/>
  <c r="T220" i="1"/>
  <c r="E221" i="1"/>
  <c r="F221" i="1"/>
  <c r="G221" i="1"/>
  <c r="H221" i="1"/>
  <c r="I221" i="1"/>
  <c r="J221" i="1"/>
  <c r="K221" i="1"/>
  <c r="L221" i="1"/>
  <c r="M221" i="1"/>
  <c r="N221" i="1"/>
  <c r="O221" i="1"/>
  <c r="P221" i="1"/>
  <c r="Q221" i="1"/>
  <c r="R221" i="1"/>
  <c r="S221" i="1"/>
  <c r="T221" i="1"/>
  <c r="E222" i="1"/>
  <c r="F222" i="1"/>
  <c r="G222" i="1"/>
  <c r="H222" i="1"/>
  <c r="I222" i="1"/>
  <c r="J222" i="1"/>
  <c r="K222" i="1"/>
  <c r="L222" i="1"/>
  <c r="M222" i="1"/>
  <c r="N222" i="1"/>
  <c r="O222" i="1"/>
  <c r="P222" i="1"/>
  <c r="Q222" i="1"/>
  <c r="R222" i="1"/>
  <c r="S222" i="1"/>
  <c r="T222" i="1"/>
  <c r="E223" i="1"/>
  <c r="F223" i="1"/>
  <c r="G223" i="1"/>
  <c r="H223" i="1"/>
  <c r="I223" i="1"/>
  <c r="J223" i="1"/>
  <c r="K223" i="1"/>
  <c r="L223" i="1"/>
  <c r="M223" i="1"/>
  <c r="N223" i="1"/>
  <c r="O223" i="1"/>
  <c r="P223" i="1"/>
  <c r="Q223" i="1"/>
  <c r="R223" i="1"/>
  <c r="S223" i="1"/>
  <c r="T223" i="1"/>
  <c r="E224" i="1"/>
  <c r="F224" i="1"/>
  <c r="G224" i="1"/>
  <c r="H224" i="1"/>
  <c r="I224" i="1"/>
  <c r="J224" i="1"/>
  <c r="K224" i="1"/>
  <c r="L224" i="1"/>
  <c r="M224" i="1"/>
  <c r="N224" i="1"/>
  <c r="O224" i="1"/>
  <c r="P224" i="1"/>
  <c r="Q224" i="1"/>
  <c r="R224" i="1"/>
  <c r="S224" i="1"/>
  <c r="T224" i="1"/>
  <c r="E225" i="1"/>
  <c r="F225" i="1"/>
  <c r="G225" i="1"/>
  <c r="H225" i="1"/>
  <c r="I225" i="1"/>
  <c r="J225" i="1"/>
  <c r="K225" i="1"/>
  <c r="L225" i="1"/>
  <c r="M225" i="1"/>
  <c r="N225" i="1"/>
  <c r="O225" i="1"/>
  <c r="P225" i="1"/>
  <c r="Q225" i="1"/>
  <c r="R225" i="1"/>
  <c r="S225" i="1"/>
  <c r="T225" i="1"/>
  <c r="E226" i="1"/>
  <c r="F226" i="1"/>
  <c r="G226" i="1"/>
  <c r="H226" i="1"/>
  <c r="I226" i="1"/>
  <c r="J226" i="1"/>
  <c r="K226" i="1"/>
  <c r="L226" i="1"/>
  <c r="M226" i="1"/>
  <c r="N226" i="1"/>
  <c r="O226" i="1"/>
  <c r="P226" i="1"/>
  <c r="Q226" i="1"/>
  <c r="R226" i="1"/>
  <c r="S226" i="1"/>
  <c r="T226" i="1"/>
  <c r="E227" i="1"/>
  <c r="F227" i="1"/>
  <c r="G227" i="1"/>
  <c r="H227" i="1"/>
  <c r="I227" i="1"/>
  <c r="J227" i="1"/>
  <c r="K227" i="1"/>
  <c r="L227" i="1"/>
  <c r="M227" i="1"/>
  <c r="N227" i="1"/>
  <c r="O227" i="1"/>
  <c r="P227" i="1"/>
  <c r="Q227" i="1"/>
  <c r="R227" i="1"/>
  <c r="S227" i="1"/>
  <c r="T227" i="1"/>
  <c r="E228" i="1"/>
  <c r="F228" i="1"/>
  <c r="G228" i="1"/>
  <c r="H228" i="1"/>
  <c r="I228" i="1"/>
  <c r="J228" i="1"/>
  <c r="K228" i="1"/>
  <c r="L228" i="1"/>
  <c r="M228" i="1"/>
  <c r="N228" i="1"/>
  <c r="O228" i="1"/>
  <c r="P228" i="1"/>
  <c r="Q228" i="1"/>
  <c r="R228" i="1"/>
  <c r="S228" i="1"/>
  <c r="T228" i="1"/>
  <c r="E229" i="1"/>
  <c r="F229" i="1"/>
  <c r="G229" i="1"/>
  <c r="H229" i="1"/>
  <c r="I229" i="1"/>
  <c r="J229" i="1"/>
  <c r="K229" i="1"/>
  <c r="L229" i="1"/>
  <c r="M229" i="1"/>
  <c r="N229" i="1"/>
  <c r="O229" i="1"/>
  <c r="P229" i="1"/>
  <c r="Q229" i="1"/>
  <c r="R229" i="1"/>
  <c r="S229" i="1"/>
  <c r="T229" i="1"/>
  <c r="E230" i="1"/>
  <c r="F230" i="1"/>
  <c r="G230" i="1"/>
  <c r="H230" i="1"/>
  <c r="I230" i="1"/>
  <c r="J230" i="1"/>
  <c r="K230" i="1"/>
  <c r="L230" i="1"/>
  <c r="M230" i="1"/>
  <c r="N230" i="1"/>
  <c r="O230" i="1"/>
  <c r="P230" i="1"/>
  <c r="Q230" i="1"/>
  <c r="R230" i="1"/>
  <c r="S230" i="1"/>
  <c r="T230" i="1"/>
  <c r="E231" i="1"/>
  <c r="F231" i="1"/>
  <c r="G231" i="1"/>
  <c r="H231" i="1"/>
  <c r="I231" i="1"/>
  <c r="J231" i="1"/>
  <c r="K231" i="1"/>
  <c r="L231" i="1"/>
  <c r="M231" i="1"/>
  <c r="N231" i="1"/>
  <c r="O231" i="1"/>
  <c r="P231" i="1"/>
  <c r="Q231" i="1"/>
  <c r="R231" i="1"/>
  <c r="S231" i="1"/>
  <c r="T231" i="1"/>
  <c r="E232" i="1"/>
  <c r="F232" i="1"/>
  <c r="G232" i="1"/>
  <c r="H232" i="1"/>
  <c r="I232" i="1"/>
  <c r="J232" i="1"/>
  <c r="K232" i="1"/>
  <c r="L232" i="1"/>
  <c r="M232" i="1"/>
  <c r="N232" i="1"/>
  <c r="O232" i="1"/>
  <c r="P232" i="1"/>
  <c r="Q232" i="1"/>
  <c r="R232" i="1"/>
  <c r="S232" i="1"/>
  <c r="T232" i="1"/>
  <c r="Q108" i="1"/>
  <c r="R108" i="1"/>
  <c r="S108" i="1"/>
  <c r="T108" i="1"/>
  <c r="P108" i="1"/>
  <c r="F108" i="1"/>
  <c r="G108" i="1"/>
  <c r="H108" i="1"/>
  <c r="I108" i="1"/>
  <c r="J108" i="1"/>
  <c r="K108" i="1"/>
  <c r="L108" i="1"/>
  <c r="M108" i="1"/>
  <c r="N108" i="1"/>
  <c r="O108" i="1"/>
  <c r="S9" i="1" l="1"/>
  <c r="S8" i="1"/>
  <c r="R5" i="1"/>
  <c r="H16" i="1" l="1"/>
  <c r="J16" i="1"/>
  <c r="R6" i="1"/>
  <c r="E14" i="1"/>
  <c r="I14" i="1"/>
  <c r="M14" i="1"/>
  <c r="Q14" i="1"/>
  <c r="G15" i="1"/>
  <c r="K15" i="1"/>
  <c r="O15" i="1"/>
  <c r="E16" i="1"/>
  <c r="I16" i="1"/>
  <c r="M16" i="1"/>
  <c r="Q16" i="1"/>
  <c r="G17" i="1"/>
  <c r="K17" i="1"/>
  <c r="O17" i="1"/>
  <c r="E18" i="1"/>
  <c r="I18" i="1"/>
  <c r="M18" i="1"/>
  <c r="Q18" i="1"/>
  <c r="G19" i="1"/>
  <c r="K19" i="1"/>
  <c r="O19" i="1"/>
  <c r="E20" i="1"/>
  <c r="I20" i="1"/>
  <c r="M20" i="1"/>
  <c r="Q20" i="1"/>
  <c r="G21" i="1"/>
  <c r="K21" i="1"/>
  <c r="O21" i="1"/>
  <c r="E22" i="1"/>
  <c r="I22" i="1"/>
  <c r="M22" i="1"/>
  <c r="Q22" i="1"/>
  <c r="G23" i="1"/>
  <c r="K23" i="1"/>
  <c r="O23" i="1"/>
  <c r="E24" i="1"/>
  <c r="I24" i="1"/>
  <c r="M24" i="1"/>
  <c r="Q24" i="1"/>
  <c r="G25" i="1"/>
  <c r="K25" i="1"/>
  <c r="O25" i="1"/>
  <c r="E26" i="1"/>
  <c r="I26" i="1"/>
  <c r="M26" i="1"/>
  <c r="Q26" i="1"/>
  <c r="G27" i="1"/>
  <c r="K27" i="1"/>
  <c r="O27" i="1"/>
  <c r="E28" i="1"/>
  <c r="I28" i="1"/>
  <c r="M28" i="1"/>
  <c r="Q28" i="1"/>
  <c r="G29" i="1"/>
  <c r="K29" i="1"/>
  <c r="O29" i="1"/>
  <c r="D29" i="1"/>
  <c r="D25" i="1"/>
  <c r="D21" i="1"/>
  <c r="D17" i="1"/>
  <c r="F14" i="1"/>
  <c r="J14" i="1"/>
  <c r="N14" i="1"/>
  <c r="R14" i="1"/>
  <c r="H15" i="1"/>
  <c r="L15" i="1"/>
  <c r="P15" i="1"/>
  <c r="F16" i="1"/>
  <c r="N16" i="1"/>
  <c r="R16" i="1"/>
  <c r="H17" i="1"/>
  <c r="L17" i="1"/>
  <c r="P17" i="1"/>
  <c r="F18" i="1"/>
  <c r="J18" i="1"/>
  <c r="N18" i="1"/>
  <c r="R18" i="1"/>
  <c r="H19" i="1"/>
  <c r="L19" i="1"/>
  <c r="P19" i="1"/>
  <c r="F20" i="1"/>
  <c r="J20" i="1"/>
  <c r="N20" i="1"/>
  <c r="R20" i="1"/>
  <c r="G14" i="1"/>
  <c r="O14" i="1"/>
  <c r="I15" i="1"/>
  <c r="Q15" i="1"/>
  <c r="K16" i="1"/>
  <c r="E17" i="1"/>
  <c r="M17" i="1"/>
  <c r="G18" i="1"/>
  <c r="O18" i="1"/>
  <c r="I19" i="1"/>
  <c r="Q19" i="1"/>
  <c r="K20" i="1"/>
  <c r="E21" i="1"/>
  <c r="J21" i="1"/>
  <c r="P21" i="1"/>
  <c r="G22" i="1"/>
  <c r="L22" i="1"/>
  <c r="R22" i="1"/>
  <c r="I23" i="1"/>
  <c r="N23" i="1"/>
  <c r="F24" i="1"/>
  <c r="K24" i="1"/>
  <c r="P24" i="1"/>
  <c r="H25" i="1"/>
  <c r="M25" i="1"/>
  <c r="R25" i="1"/>
  <c r="J26" i="1"/>
  <c r="O26" i="1"/>
  <c r="F27" i="1"/>
  <c r="L27" i="1"/>
  <c r="Q27" i="1"/>
  <c r="H28" i="1"/>
  <c r="N28" i="1"/>
  <c r="E29" i="1"/>
  <c r="J29" i="1"/>
  <c r="P29" i="1"/>
  <c r="D27" i="1"/>
  <c r="D22" i="1"/>
  <c r="D16" i="1"/>
  <c r="H14" i="1"/>
  <c r="P14" i="1"/>
  <c r="J15" i="1"/>
  <c r="R15" i="1"/>
  <c r="L16" i="1"/>
  <c r="F17" i="1"/>
  <c r="N17" i="1"/>
  <c r="H18" i="1"/>
  <c r="P18" i="1"/>
  <c r="J19" i="1"/>
  <c r="R19" i="1"/>
  <c r="L20" i="1"/>
  <c r="F21" i="1"/>
  <c r="L21" i="1"/>
  <c r="Q21" i="1"/>
  <c r="H22" i="1"/>
  <c r="N22" i="1"/>
  <c r="E23" i="1"/>
  <c r="J23" i="1"/>
  <c r="P23" i="1"/>
  <c r="G24" i="1"/>
  <c r="L24" i="1"/>
  <c r="R24" i="1"/>
  <c r="I25" i="1"/>
  <c r="N25" i="1"/>
  <c r="F26" i="1"/>
  <c r="K26" i="1"/>
  <c r="P26" i="1"/>
  <c r="H27" i="1"/>
  <c r="M27" i="1"/>
  <c r="R27" i="1"/>
  <c r="J28" i="1"/>
  <c r="O28" i="1"/>
  <c r="F29" i="1"/>
  <c r="L29" i="1"/>
  <c r="Q29" i="1"/>
  <c r="D26" i="1"/>
  <c r="D20" i="1"/>
  <c r="D15" i="1"/>
  <c r="K14" i="1"/>
  <c r="E15" i="1"/>
  <c r="M15" i="1"/>
  <c r="G16" i="1"/>
  <c r="O16" i="1"/>
  <c r="I17" i="1"/>
  <c r="Q17" i="1"/>
  <c r="K18" i="1"/>
  <c r="E19" i="1"/>
  <c r="M19" i="1"/>
  <c r="G20" i="1"/>
  <c r="O20" i="1"/>
  <c r="H21" i="1"/>
  <c r="M21" i="1"/>
  <c r="R21" i="1"/>
  <c r="J22" i="1"/>
  <c r="O22" i="1"/>
  <c r="F23" i="1"/>
  <c r="L23" i="1"/>
  <c r="Q23" i="1"/>
  <c r="H24" i="1"/>
  <c r="N24" i="1"/>
  <c r="E25" i="1"/>
  <c r="J25" i="1"/>
  <c r="P25" i="1"/>
  <c r="G26" i="1"/>
  <c r="L26" i="1"/>
  <c r="R26" i="1"/>
  <c r="I27" i="1"/>
  <c r="N27" i="1"/>
  <c r="F28" i="1"/>
  <c r="K28" i="1"/>
  <c r="P28" i="1"/>
  <c r="H29" i="1"/>
  <c r="M29" i="1"/>
  <c r="R29" i="1"/>
  <c r="D24" i="1"/>
  <c r="D19" i="1"/>
  <c r="D14" i="1"/>
  <c r="L14" i="1"/>
  <c r="N15" i="1"/>
  <c r="P16" i="1"/>
  <c r="J17" i="1"/>
  <c r="R17" i="1"/>
  <c r="L18" i="1"/>
  <c r="F15" i="1"/>
  <c r="P20" i="1"/>
  <c r="K22" i="1"/>
  <c r="R23" i="1"/>
  <c r="L25" i="1"/>
  <c r="E27" i="1"/>
  <c r="L28" i="1"/>
  <c r="D28" i="1"/>
  <c r="F22" i="1"/>
  <c r="F19" i="1"/>
  <c r="I21" i="1"/>
  <c r="P22" i="1"/>
  <c r="J24" i="1"/>
  <c r="Q25" i="1"/>
  <c r="J27" i="1"/>
  <c r="R28" i="1"/>
  <c r="D23" i="1"/>
  <c r="N19" i="1"/>
  <c r="N21" i="1"/>
  <c r="H23" i="1"/>
  <c r="O24" i="1"/>
  <c r="H26" i="1"/>
  <c r="P27" i="1"/>
  <c r="I29" i="1"/>
  <c r="D18" i="1"/>
  <c r="H20" i="1"/>
  <c r="M23" i="1"/>
  <c r="F25" i="1"/>
  <c r="N26" i="1"/>
  <c r="G28" i="1"/>
  <c r="N29" i="1"/>
</calcChain>
</file>

<file path=xl/sharedStrings.xml><?xml version="1.0" encoding="utf-8"?>
<sst xmlns="http://schemas.openxmlformats.org/spreadsheetml/2006/main" count="72" uniqueCount="36">
  <si>
    <t>Plotis,
cm</t>
  </si>
  <si>
    <t>Aukštis,
cm</t>
  </si>
  <si>
    <t>Ilgis, cm</t>
  </si>
  <si>
    <t>dT,
°C</t>
  </si>
  <si>
    <t>n</t>
  </si>
  <si>
    <t>koef=(ΔT/50)n</t>
  </si>
  <si>
    <t>Tipas</t>
  </si>
  <si>
    <t>8-30</t>
  </si>
  <si>
    <t>8-40</t>
  </si>
  <si>
    <t>8-50</t>
  </si>
  <si>
    <t>8-60</t>
  </si>
  <si>
    <t>13-30</t>
  </si>
  <si>
    <t>13-40</t>
  </si>
  <si>
    <t>13-50</t>
  </si>
  <si>
    <t>13-60</t>
  </si>
  <si>
    <t>18-30</t>
  </si>
  <si>
    <t>18-40</t>
  </si>
  <si>
    <t>18-50</t>
  </si>
  <si>
    <t>18-60</t>
  </si>
  <si>
    <t>23-30</t>
  </si>
  <si>
    <t>23-40</t>
  </si>
  <si>
    <t>23-50</t>
  </si>
  <si>
    <t>23-60</t>
  </si>
  <si>
    <t xml:space="preserve">Температура входящей воды, °C </t>
  </si>
  <si>
    <t xml:space="preserve">Температура выходящей воды, °C </t>
  </si>
  <si>
    <t xml:space="preserve">Температура помещения, °C </t>
  </si>
  <si>
    <t xml:space="preserve">∆T </t>
  </si>
  <si>
    <t xml:space="preserve">Необходимая тепл. мощность, Вт </t>
  </si>
  <si>
    <t xml:space="preserve">Погрешность + </t>
  </si>
  <si>
    <t xml:space="preserve">Погрешность - </t>
  </si>
  <si>
    <t xml:space="preserve">Максимальная длина, см </t>
  </si>
  <si>
    <t>Ширина,
см</t>
  </si>
  <si>
    <t>Высота,
см</t>
  </si>
  <si>
    <t>Длина, см</t>
  </si>
  <si>
    <t>Данные в таблице основаны на результатах испытаний в соответствии с европейской нормой EN442 в независимой аккредитованной лаборатории</t>
  </si>
  <si>
    <r>
      <rPr>
        <sz val="34"/>
        <rFont val="Arial Narrow"/>
        <family val="2"/>
        <charset val="186"/>
      </rPr>
      <t>Тепловая мощность</t>
    </r>
    <r>
      <rPr>
        <sz val="34"/>
        <rFont val="Calibri"/>
        <family val="2"/>
        <charset val="186"/>
      </rPr>
      <t xml:space="preserve">
настенных конвекторов, </t>
    </r>
    <r>
      <rPr>
        <b/>
        <sz val="34"/>
        <rFont val="Calibri"/>
        <family val="2"/>
        <charset val="186"/>
      </rPr>
      <t>Вт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</si>
</sst>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
    <numFmt numFmtId="166" formatCode="0.0000"/>
  </numFmts>
  <fonts count="26" x14ac:knownFonts="1">
    <font>
      <sz val="12"/>
      <color theme="1"/>
      <name val="Calibri"/>
      <family val="2"/>
      <charset val="186"/>
    </font>
    <font>
      <sz val="10"/>
      <name val="Arial"/>
      <family val="2"/>
      <charset val="186"/>
    </font>
    <font>
      <sz val="11"/>
      <name val="Calibri"/>
      <family val="2"/>
      <charset val="186"/>
    </font>
    <font>
      <b/>
      <sz val="32"/>
      <name val="Calibri"/>
      <family val="2"/>
      <charset val="186"/>
    </font>
    <font>
      <b/>
      <sz val="16"/>
      <name val="Calibri"/>
      <family val="2"/>
      <charset val="186"/>
    </font>
    <font>
      <b/>
      <sz val="18"/>
      <name val="Calibri"/>
      <family val="2"/>
      <charset val="186"/>
    </font>
    <font>
      <b/>
      <sz val="14"/>
      <name val="Calibri"/>
      <family val="2"/>
      <charset val="186"/>
    </font>
    <font>
      <sz val="16"/>
      <name val="Calibri"/>
      <family val="2"/>
      <charset val="186"/>
    </font>
    <font>
      <sz val="11"/>
      <color theme="0"/>
      <name val="Calibri"/>
      <family val="2"/>
      <charset val="186"/>
    </font>
    <font>
      <b/>
      <sz val="28"/>
      <name val="Calibri"/>
      <family val="2"/>
      <charset val="186"/>
    </font>
    <font>
      <sz val="10"/>
      <color indexed="8"/>
      <name val="Calibri"/>
      <family val="2"/>
      <charset val="186"/>
    </font>
    <font>
      <sz val="12"/>
      <name val="Times New Roman"/>
      <family val="1"/>
      <charset val="186"/>
    </font>
    <font>
      <sz val="14"/>
      <name val="Calibri"/>
      <family val="2"/>
      <charset val="186"/>
    </font>
    <font>
      <b/>
      <i/>
      <sz val="13"/>
      <name val="Calibri"/>
      <family val="2"/>
      <charset val="186"/>
    </font>
    <font>
      <b/>
      <i/>
      <sz val="12"/>
      <name val="Calibri"/>
      <family val="2"/>
      <charset val="186"/>
    </font>
    <font>
      <sz val="14"/>
      <color theme="1"/>
      <name val="Calibri"/>
      <family val="2"/>
      <charset val="186"/>
    </font>
    <font>
      <b/>
      <sz val="11"/>
      <name val="Calibri"/>
      <family val="2"/>
      <charset val="186"/>
    </font>
    <font>
      <sz val="18"/>
      <name val="Calibri"/>
      <family val="2"/>
      <charset val="186"/>
    </font>
    <font>
      <b/>
      <i/>
      <sz val="18"/>
      <name val="Calibri"/>
      <family val="2"/>
      <charset val="186"/>
    </font>
    <font>
      <b/>
      <sz val="34"/>
      <name val="Calibri"/>
      <family val="2"/>
      <charset val="186"/>
    </font>
    <font>
      <sz val="34"/>
      <name val="Calibri"/>
      <family val="2"/>
      <charset val="186"/>
    </font>
    <font>
      <sz val="16"/>
      <name val="Arial Narrow"/>
      <family val="2"/>
      <charset val="186"/>
    </font>
    <font>
      <b/>
      <i/>
      <sz val="16"/>
      <name val="Arial Narrow"/>
      <family val="2"/>
      <charset val="186"/>
    </font>
    <font>
      <b/>
      <i/>
      <sz val="14"/>
      <name val="Arial Narrow"/>
      <family val="2"/>
      <charset val="186"/>
    </font>
    <font>
      <b/>
      <sz val="18"/>
      <color rgb="FFFF0000"/>
      <name val="Arial Narrow"/>
      <family val="2"/>
      <charset val="186"/>
    </font>
    <font>
      <sz val="34"/>
      <name val="Arial Narrow"/>
      <family val="2"/>
      <charset val="186"/>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indexed="22"/>
        <bgColor indexed="31"/>
      </patternFill>
    </fill>
  </fills>
  <borders count="1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4">
    <xf numFmtId="0" fontId="0" fillId="0" borderId="0"/>
    <xf numFmtId="0" fontId="1" fillId="0" borderId="0"/>
    <xf numFmtId="9" fontId="10" fillId="0" borderId="0" applyFont="0" applyFill="0" applyBorder="0" applyAlignment="0" applyProtection="0"/>
    <xf numFmtId="0" fontId="11" fillId="0" borderId="0"/>
  </cellStyleXfs>
  <cellXfs count="65">
    <xf numFmtId="0" fontId="0" fillId="0" borderId="0" xfId="0"/>
    <xf numFmtId="0" fontId="2" fillId="0" borderId="0" xfId="1" applyFont="1" applyFill="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3" fillId="0" borderId="0"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protection locked="0"/>
    </xf>
    <xf numFmtId="0" fontId="5" fillId="0" borderId="2" xfId="1"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protection locked="0"/>
    </xf>
    <xf numFmtId="0" fontId="6" fillId="0" borderId="0" xfId="1" applyFont="1" applyFill="1" applyBorder="1" applyAlignment="1" applyProtection="1">
      <alignment horizontal="right" vertical="center"/>
      <protection locked="0"/>
    </xf>
    <xf numFmtId="0" fontId="5" fillId="0" borderId="2" xfId="1" applyFont="1" applyFill="1" applyBorder="1" applyAlignment="1" applyProtection="1">
      <alignment horizontal="center" vertical="center"/>
      <protection hidden="1"/>
    </xf>
    <xf numFmtId="0" fontId="7" fillId="0" borderId="0" xfId="1" applyFont="1" applyFill="1" applyBorder="1" applyAlignment="1" applyProtection="1">
      <alignment horizontal="center" vertical="center"/>
      <protection locked="0"/>
    </xf>
    <xf numFmtId="2" fontId="8" fillId="0" borderId="0" xfId="1" applyNumberFormat="1" applyFont="1" applyFill="1" applyBorder="1" applyAlignment="1" applyProtection="1">
      <alignment horizontal="center" vertical="center"/>
      <protection locked="0"/>
    </xf>
    <xf numFmtId="0" fontId="9" fillId="0" borderId="0" xfId="1" applyFont="1" applyBorder="1" applyAlignment="1" applyProtection="1">
      <alignment horizontal="center" vertical="center" wrapText="1"/>
      <protection locked="0"/>
    </xf>
    <xf numFmtId="3" fontId="5" fillId="0" borderId="2" xfId="1" applyNumberFormat="1" applyFont="1" applyFill="1" applyBorder="1" applyAlignment="1" applyProtection="1">
      <alignment horizontal="center" vertical="center"/>
      <protection locked="0"/>
    </xf>
    <xf numFmtId="9" fontId="5" fillId="0" borderId="2" xfId="2" applyFont="1" applyFill="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0" xfId="1" applyFont="1" applyAlignment="1" applyProtection="1">
      <alignment horizontal="center" vertical="center"/>
      <protection hidden="1"/>
    </xf>
    <xf numFmtId="0" fontId="6"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2" fillId="0" borderId="0" xfId="1" applyFont="1" applyAlignment="1" applyProtection="1">
      <alignment horizontal="center" vertical="center"/>
      <protection hidden="1"/>
    </xf>
    <xf numFmtId="0" fontId="2" fillId="0" borderId="0" xfId="1" applyFont="1" applyBorder="1" applyAlignment="1" applyProtection="1">
      <alignment horizontal="center" vertical="center"/>
      <protection hidden="1"/>
    </xf>
    <xf numFmtId="3" fontId="8" fillId="0" borderId="0" xfId="1" applyNumberFormat="1" applyFont="1" applyAlignment="1" applyProtection="1">
      <alignment horizontal="center" vertical="center"/>
      <protection hidden="1"/>
    </xf>
    <xf numFmtId="3" fontId="12" fillId="3" borderId="5" xfId="1" applyNumberFormat="1" applyFont="1" applyFill="1" applyBorder="1" applyAlignment="1" applyProtection="1">
      <alignment horizontal="center" vertical="center"/>
      <protection hidden="1"/>
    </xf>
    <xf numFmtId="3" fontId="12" fillId="3" borderId="7" xfId="1" applyNumberFormat="1" applyFont="1" applyFill="1" applyBorder="1" applyAlignment="1" applyProtection="1">
      <alignment horizontal="center" vertical="center"/>
      <protection hidden="1"/>
    </xf>
    <xf numFmtId="3" fontId="12" fillId="0" borderId="7" xfId="1" applyNumberFormat="1" applyFont="1" applyFill="1" applyBorder="1" applyAlignment="1" applyProtection="1">
      <alignment horizontal="center" vertical="center"/>
      <protection hidden="1"/>
    </xf>
    <xf numFmtId="3" fontId="12" fillId="0" borderId="8" xfId="1" applyNumberFormat="1" applyFont="1" applyFill="1" applyBorder="1" applyAlignment="1" applyProtection="1">
      <alignment horizontal="center" vertical="center"/>
      <protection hidden="1"/>
    </xf>
    <xf numFmtId="164" fontId="14" fillId="2" borderId="2" xfId="3" applyNumberFormat="1" applyFont="1" applyFill="1" applyBorder="1" applyAlignment="1" applyProtection="1">
      <alignment horizontal="center" vertical="center"/>
      <protection hidden="1"/>
    </xf>
    <xf numFmtId="3" fontId="14" fillId="2" borderId="4" xfId="3" applyNumberFormat="1" applyFont="1" applyFill="1" applyBorder="1" applyAlignment="1" applyProtection="1">
      <alignment horizontal="center" vertical="center"/>
      <protection hidden="1"/>
    </xf>
    <xf numFmtId="3" fontId="14" fillId="2" borderId="2" xfId="3" applyNumberFormat="1" applyFont="1" applyFill="1" applyBorder="1" applyAlignment="1" applyProtection="1">
      <alignment horizontal="center" vertical="center"/>
      <protection hidden="1"/>
    </xf>
    <xf numFmtId="0" fontId="12" fillId="0" borderId="0" xfId="1" applyFont="1" applyAlignment="1" applyProtection="1">
      <alignment horizontal="center" vertical="center"/>
      <protection locked="0"/>
    </xf>
    <xf numFmtId="165" fontId="15" fillId="0" borderId="5" xfId="0" applyNumberFormat="1" applyFont="1" applyBorder="1" applyAlignment="1">
      <alignment horizontal="center" vertical="center"/>
    </xf>
    <xf numFmtId="165" fontId="15" fillId="0" borderId="7" xfId="0" applyNumberFormat="1" applyFont="1" applyBorder="1" applyAlignment="1">
      <alignment horizontal="center" vertical="center"/>
    </xf>
    <xf numFmtId="3" fontId="15" fillId="0" borderId="3" xfId="0" applyNumberFormat="1" applyFont="1" applyBorder="1" applyAlignment="1">
      <alignment horizontal="center" vertical="center"/>
    </xf>
    <xf numFmtId="0" fontId="16" fillId="4" borderId="2" xfId="1" applyFont="1" applyFill="1" applyBorder="1" applyAlignment="1" applyProtection="1">
      <alignment horizontal="center" vertical="center"/>
      <protection locked="0"/>
    </xf>
    <xf numFmtId="166" fontId="2" fillId="0" borderId="2" xfId="1" applyNumberFormat="1" applyFont="1" applyBorder="1" applyAlignment="1" applyProtection="1">
      <alignment horizontal="center" vertical="center"/>
      <protection locked="0"/>
    </xf>
    <xf numFmtId="49" fontId="2" fillId="0" borderId="2" xfId="1" applyNumberFormat="1" applyFont="1" applyBorder="1" applyAlignment="1" applyProtection="1">
      <alignment horizontal="center" vertical="center"/>
      <protection locked="0"/>
    </xf>
    <xf numFmtId="166" fontId="2" fillId="0" borderId="5" xfId="1" applyNumberFormat="1" applyFont="1" applyBorder="1" applyAlignment="1" applyProtection="1">
      <alignment horizontal="center" vertical="center"/>
      <protection locked="0"/>
    </xf>
    <xf numFmtId="0" fontId="17" fillId="0" borderId="0" xfId="1" applyFont="1" applyFill="1" applyBorder="1" applyAlignment="1" applyProtection="1">
      <alignment horizontal="center" vertical="center"/>
      <protection locked="0"/>
    </xf>
    <xf numFmtId="164" fontId="18" fillId="2" borderId="2" xfId="3" applyNumberFormat="1" applyFont="1" applyFill="1" applyBorder="1" applyAlignment="1" applyProtection="1">
      <alignment horizontal="center" vertical="center"/>
      <protection hidden="1"/>
    </xf>
    <xf numFmtId="3" fontId="18" fillId="2" borderId="4" xfId="3" applyNumberFormat="1" applyFont="1" applyFill="1" applyBorder="1" applyAlignment="1" applyProtection="1">
      <alignment horizontal="center" vertical="center"/>
      <protection hidden="1"/>
    </xf>
    <xf numFmtId="3" fontId="18" fillId="2" borderId="2" xfId="3" applyNumberFormat="1" applyFont="1" applyFill="1" applyBorder="1" applyAlignment="1" applyProtection="1">
      <alignment horizontal="center" vertical="center"/>
      <protection hidden="1"/>
    </xf>
    <xf numFmtId="3" fontId="17" fillId="3" borderId="5" xfId="1" applyNumberFormat="1" applyFont="1" applyFill="1" applyBorder="1" applyAlignment="1" applyProtection="1">
      <alignment horizontal="right" vertical="center"/>
      <protection hidden="1"/>
    </xf>
    <xf numFmtId="3" fontId="17" fillId="3" borderId="7" xfId="1" applyNumberFormat="1" applyFont="1" applyFill="1" applyBorder="1" applyAlignment="1" applyProtection="1">
      <alignment horizontal="right" vertical="center"/>
      <protection hidden="1"/>
    </xf>
    <xf numFmtId="3" fontId="17" fillId="0" borderId="7" xfId="1" applyNumberFormat="1" applyFont="1" applyFill="1" applyBorder="1" applyAlignment="1" applyProtection="1">
      <alignment horizontal="right" vertical="center"/>
      <protection hidden="1"/>
    </xf>
    <xf numFmtId="3" fontId="17" fillId="0" borderId="8" xfId="1" applyNumberFormat="1" applyFont="1" applyFill="1" applyBorder="1" applyAlignment="1" applyProtection="1">
      <alignment horizontal="right" vertical="center"/>
      <protection hidden="1"/>
    </xf>
    <xf numFmtId="0" fontId="21" fillId="0" borderId="1" xfId="1" applyFont="1" applyFill="1" applyBorder="1" applyAlignment="1" applyProtection="1">
      <alignment horizontal="right" vertical="center"/>
      <protection locked="0"/>
    </xf>
    <xf numFmtId="0" fontId="24" fillId="0" borderId="0" xfId="1" applyFont="1" applyAlignment="1" applyProtection="1">
      <alignment horizontal="left" vertical="center"/>
      <protection locked="0"/>
    </xf>
    <xf numFmtId="0" fontId="23" fillId="5" borderId="10" xfId="3" applyFont="1" applyFill="1" applyBorder="1" applyAlignment="1" applyProtection="1">
      <alignment horizontal="center" vertical="center" wrapText="1"/>
      <protection hidden="1"/>
    </xf>
    <xf numFmtId="0" fontId="23" fillId="5" borderId="11" xfId="3" applyFont="1" applyFill="1" applyBorder="1" applyAlignment="1" applyProtection="1">
      <alignment horizontal="center" vertical="center" wrapText="1"/>
      <protection hidden="1"/>
    </xf>
    <xf numFmtId="0" fontId="22" fillId="2" borderId="2" xfId="3" applyFont="1" applyFill="1" applyBorder="1" applyAlignment="1" applyProtection="1">
      <alignment horizontal="center" vertical="center"/>
      <protection hidden="1"/>
    </xf>
    <xf numFmtId="3" fontId="18" fillId="2" borderId="4" xfId="3" applyNumberFormat="1" applyFont="1" applyFill="1" applyBorder="1" applyAlignment="1" applyProtection="1">
      <alignment horizontal="center" vertical="center"/>
      <protection hidden="1"/>
    </xf>
    <xf numFmtId="3" fontId="18" fillId="2" borderId="6" xfId="3" applyNumberFormat="1" applyFont="1" applyFill="1" applyBorder="1" applyAlignment="1" applyProtection="1">
      <alignment horizontal="center" vertical="center"/>
      <protection hidden="1"/>
    </xf>
    <xf numFmtId="0" fontId="19" fillId="0" borderId="0" xfId="1" applyFont="1" applyBorder="1" applyAlignment="1" applyProtection="1">
      <alignment horizontal="center" vertical="center" wrapText="1"/>
      <protection locked="0"/>
    </xf>
    <xf numFmtId="0" fontId="15" fillId="0" borderId="3" xfId="0" applyFont="1" applyFill="1" applyBorder="1" applyAlignment="1">
      <alignment horizontal="center" vertical="center" wrapText="1"/>
    </xf>
    <xf numFmtId="3" fontId="14" fillId="2" borderId="4" xfId="3" applyNumberFormat="1" applyFont="1" applyFill="1" applyBorder="1" applyAlignment="1" applyProtection="1">
      <alignment horizontal="center" vertical="center"/>
      <protection hidden="1"/>
    </xf>
    <xf numFmtId="3" fontId="14" fillId="2" borderId="6" xfId="3" applyNumberFormat="1" applyFont="1" applyFill="1" applyBorder="1" applyAlignment="1" applyProtection="1">
      <alignment horizontal="center" vertical="center"/>
      <protection hidden="1"/>
    </xf>
    <xf numFmtId="3" fontId="14" fillId="2" borderId="2" xfId="3" applyNumberFormat="1" applyFont="1" applyFill="1" applyBorder="1" applyAlignment="1" applyProtection="1">
      <alignment horizontal="center" vertical="center"/>
      <protection hidden="1"/>
    </xf>
    <xf numFmtId="0" fontId="15" fillId="4" borderId="4" xfId="0" applyFont="1" applyFill="1" applyBorder="1" applyAlignment="1">
      <alignment horizontal="center" vertical="center" wrapText="1"/>
    </xf>
    <xf numFmtId="0" fontId="15" fillId="4" borderId="6" xfId="0" applyFont="1" applyFill="1" applyBorder="1" applyAlignment="1">
      <alignment horizontal="center" vertical="center" wrapText="1"/>
    </xf>
    <xf numFmtId="3" fontId="18" fillId="2" borderId="2" xfId="3" applyNumberFormat="1" applyFont="1" applyFill="1" applyBorder="1" applyAlignment="1" applyProtection="1">
      <alignment horizontal="center" vertical="center"/>
      <protection hidden="1"/>
    </xf>
    <xf numFmtId="164" fontId="13" fillId="2" borderId="2" xfId="3" applyNumberFormat="1" applyFont="1" applyFill="1" applyBorder="1" applyAlignment="1" applyProtection="1">
      <alignment horizontal="center" vertical="center" wrapText="1"/>
      <protection hidden="1"/>
    </xf>
    <xf numFmtId="164" fontId="13" fillId="2" borderId="2" xfId="3" applyNumberFormat="1" applyFont="1" applyFill="1" applyBorder="1" applyAlignment="1" applyProtection="1">
      <alignment horizontal="center" vertical="center"/>
      <protection hidden="1"/>
    </xf>
    <xf numFmtId="0" fontId="13" fillId="2" borderId="2" xfId="3" applyFont="1" applyFill="1" applyBorder="1" applyAlignment="1" applyProtection="1">
      <alignment horizontal="center" vertical="center" wrapText="1"/>
      <protection hidden="1"/>
    </xf>
    <xf numFmtId="0" fontId="13" fillId="2" borderId="2" xfId="3" applyFont="1" applyFill="1" applyBorder="1" applyAlignment="1" applyProtection="1">
      <alignment horizontal="center" vertical="center"/>
      <protection hidden="1"/>
    </xf>
    <xf numFmtId="164" fontId="23" fillId="5" borderId="9" xfId="3" applyNumberFormat="1" applyFont="1" applyFill="1" applyBorder="1" applyAlignment="1" applyProtection="1">
      <alignment horizontal="center" vertical="center" wrapText="1"/>
      <protection hidden="1"/>
    </xf>
  </cellXfs>
  <cellStyles count="4">
    <cellStyle name="Įprastas" xfId="0" builtinId="0"/>
    <cellStyle name="Normal 2" xfId="1" xr:uid="{00000000-0005-0000-0000-000001000000}"/>
    <cellStyle name="Normal_EN442" xfId="3" xr:uid="{00000000-0005-0000-0000-000002000000}"/>
    <cellStyle name="Percent 4" xfId="2" xr:uid="{00000000-0005-0000-0000-000003000000}"/>
  </cellStyles>
  <dxfs count="2">
    <dxf>
      <font>
        <color theme="0"/>
      </font>
      <fill>
        <patternFill>
          <bgColor theme="0"/>
        </patternFill>
      </fill>
    </dxf>
    <dxf>
      <font>
        <b/>
        <i val="0"/>
        <color theme="0"/>
      </font>
      <fill>
        <patternFill>
          <bgColor theme="2" tint="-0.8999603259376811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557169</xdr:colOff>
      <xdr:row>1</xdr:row>
      <xdr:rowOff>45554</xdr:rowOff>
    </xdr:from>
    <xdr:to>
      <xdr:col>11</xdr:col>
      <xdr:colOff>359598</xdr:colOff>
      <xdr:row>3</xdr:row>
      <xdr:rowOff>281916</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10169" y="317697"/>
          <a:ext cx="4320000" cy="824190"/>
        </a:xfrm>
        <a:prstGeom prst="rect">
          <a:avLst/>
        </a:prstGeom>
        <a:noFill/>
        <a:ln w="9525">
          <a:noFill/>
          <a:miter lim="800000"/>
          <a:headEnd/>
          <a:tailEnd/>
        </a:ln>
      </xdr:spPr>
    </xdr:pic>
    <xdr:clientData/>
  </xdr:twoCellAnchor>
  <xdr:twoCellAnchor editAs="oneCell">
    <xdr:from>
      <xdr:col>1</xdr:col>
      <xdr:colOff>38559</xdr:colOff>
      <xdr:row>1</xdr:row>
      <xdr:rowOff>34729</xdr:rowOff>
    </xdr:from>
    <xdr:to>
      <xdr:col>5</xdr:col>
      <xdr:colOff>626473</xdr:colOff>
      <xdr:row>9</xdr:row>
      <xdr:rowOff>131786</xdr:rowOff>
    </xdr:to>
    <xdr:pic>
      <xdr:nvPicPr>
        <xdr:cNvPr id="3" name="Picture 2" descr="G:\Desktop\Pakabinamas_2_006-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302" y="306872"/>
          <a:ext cx="4104000" cy="2448371"/>
        </a:xfrm>
        <a:prstGeom prst="rect">
          <a:avLst/>
        </a:prstGeom>
        <a:noFill/>
        <a:ln>
          <a:noFill/>
        </a:ln>
      </xdr:spPr>
    </xdr:pic>
    <xdr:clientData/>
  </xdr:twoCellAnchor>
  <xdr:twoCellAnchor editAs="oneCell">
    <xdr:from>
      <xdr:col>12</xdr:col>
      <xdr:colOff>160835</xdr:colOff>
      <xdr:row>7</xdr:row>
      <xdr:rowOff>34290</xdr:rowOff>
    </xdr:from>
    <xdr:to>
      <xdr:col>14</xdr:col>
      <xdr:colOff>529739</xdr:colOff>
      <xdr:row>9</xdr:row>
      <xdr:rowOff>225399</xdr:rowOff>
    </xdr:to>
    <xdr:pic>
      <xdr:nvPicPr>
        <xdr:cNvPr id="4" name="Picture 5">
          <a:extLst>
            <a:ext uri="{FF2B5EF4-FFF2-40B4-BE49-F238E27FC236}">
              <a16:creationId xmlns:a16="http://schemas.microsoft.com/office/drawing/2014/main" id="{495BCA11-E891-4781-B4CC-8AA78801BBA3}"/>
            </a:ext>
          </a:extLst>
        </xdr:cNvPr>
        <xdr:cNvPicPr>
          <a:picLocks noChangeAspect="1"/>
        </xdr:cNvPicPr>
      </xdr:nvPicPr>
      <xdr:blipFill>
        <a:blip xmlns:r="http://schemas.openxmlformats.org/officeDocument/2006/relationships" r:embed="rId3"/>
        <a:stretch>
          <a:fillRect/>
        </a:stretch>
      </xdr:blipFill>
      <xdr:spPr>
        <a:xfrm>
          <a:off x="10534921" y="2069919"/>
          <a:ext cx="2175932" cy="778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233"/>
  <sheetViews>
    <sheetView showGridLines="0" showZeros="0" tabSelected="1" zoomScale="70" zoomScaleNormal="70" zoomScaleSheetLayoutView="70" workbookViewId="0">
      <selection activeCell="R2" sqref="R2"/>
    </sheetView>
  </sheetViews>
  <sheetFormatPr defaultColWidth="9" defaultRowHeight="15" x14ac:dyDescent="0.25"/>
  <cols>
    <col min="1" max="1" width="6.625" style="2" customWidth="1"/>
    <col min="2" max="2" width="10.75" style="2" customWidth="1"/>
    <col min="3" max="3" width="12" style="2" bestFit="1" customWidth="1"/>
    <col min="4" max="18" width="11.75" style="2" customWidth="1"/>
    <col min="19" max="28" width="9" style="2" customWidth="1"/>
    <col min="29" max="16384" width="9" style="2"/>
  </cols>
  <sheetData>
    <row r="1" spans="1:27" ht="21.95" customHeight="1" x14ac:dyDescent="0.25">
      <c r="A1" s="1"/>
      <c r="O1" s="3"/>
      <c r="P1" s="4"/>
    </row>
    <row r="2" spans="1:27" ht="23.45" customHeight="1" x14ac:dyDescent="0.25">
      <c r="A2" s="1"/>
      <c r="N2" s="3"/>
      <c r="Q2" s="45" t="s">
        <v>23</v>
      </c>
      <c r="R2" s="5">
        <v>75</v>
      </c>
      <c r="S2" s="6"/>
    </row>
    <row r="3" spans="1:27" ht="23.45" customHeight="1" x14ac:dyDescent="0.25">
      <c r="A3" s="1"/>
      <c r="B3" s="7"/>
      <c r="C3" s="7"/>
      <c r="D3" s="7"/>
      <c r="E3" s="7"/>
      <c r="F3" s="7"/>
      <c r="I3" s="1"/>
      <c r="J3" s="4"/>
      <c r="N3" s="3"/>
      <c r="Q3" s="45" t="s">
        <v>24</v>
      </c>
      <c r="R3" s="5">
        <v>65</v>
      </c>
      <c r="S3" s="6"/>
    </row>
    <row r="4" spans="1:27" ht="23.45" customHeight="1" x14ac:dyDescent="0.25">
      <c r="A4" s="1"/>
      <c r="B4" s="7"/>
      <c r="C4" s="7"/>
      <c r="D4" s="7"/>
      <c r="E4" s="7"/>
      <c r="F4" s="7"/>
      <c r="I4" s="1"/>
      <c r="J4" s="4"/>
      <c r="N4" s="3"/>
      <c r="Q4" s="45" t="s">
        <v>25</v>
      </c>
      <c r="R4" s="5">
        <v>20</v>
      </c>
      <c r="S4" s="6"/>
    </row>
    <row r="5" spans="1:27" ht="23.45" customHeight="1" x14ac:dyDescent="0.25">
      <c r="A5" s="1"/>
      <c r="B5" s="7"/>
      <c r="C5" s="7"/>
      <c r="D5" s="7"/>
      <c r="E5" s="7"/>
      <c r="F5" s="7"/>
      <c r="G5" s="4"/>
      <c r="H5" s="4"/>
      <c r="I5" s="1"/>
      <c r="J5" s="4"/>
      <c r="K5" s="4"/>
      <c r="N5" s="3"/>
      <c r="Q5" s="45" t="s">
        <v>26</v>
      </c>
      <c r="R5" s="8">
        <f>(R2+R3)/2-R4</f>
        <v>50</v>
      </c>
      <c r="S5" s="6"/>
    </row>
    <row r="6" spans="1:27" ht="23.45" customHeight="1" x14ac:dyDescent="0.25">
      <c r="A6" s="1"/>
      <c r="B6" s="7"/>
      <c r="C6" s="7"/>
      <c r="D6" s="7"/>
      <c r="E6" s="7"/>
      <c r="F6" s="7"/>
      <c r="G6" s="52" t="s">
        <v>35</v>
      </c>
      <c r="H6" s="52"/>
      <c r="I6" s="52"/>
      <c r="J6" s="52"/>
      <c r="K6" s="52"/>
      <c r="L6" s="52"/>
      <c r="N6" s="3"/>
      <c r="Q6" s="37"/>
      <c r="R6" s="10">
        <f>VLOOKUP(R5,$B$108:$D$232,3,FALSE)</f>
        <v>0</v>
      </c>
      <c r="S6" s="9"/>
    </row>
    <row r="7" spans="1:27" ht="23.45" customHeight="1" x14ac:dyDescent="0.25">
      <c r="A7" s="1"/>
      <c r="G7" s="52"/>
      <c r="H7" s="52"/>
      <c r="I7" s="52"/>
      <c r="J7" s="52"/>
      <c r="K7" s="52"/>
      <c r="L7" s="52"/>
      <c r="N7" s="3"/>
      <c r="Q7" s="45" t="s">
        <v>27</v>
      </c>
      <c r="R7" s="12">
        <v>1200</v>
      </c>
      <c r="S7" s="6"/>
      <c r="AA7" s="3"/>
    </row>
    <row r="8" spans="1:27" ht="23.45" customHeight="1" x14ac:dyDescent="0.25">
      <c r="A8" s="1"/>
      <c r="G8" s="52"/>
      <c r="H8" s="52"/>
      <c r="I8" s="52"/>
      <c r="J8" s="52"/>
      <c r="K8" s="52"/>
      <c r="L8" s="52"/>
      <c r="N8" s="3"/>
      <c r="Q8" s="45" t="s">
        <v>28</v>
      </c>
      <c r="R8" s="13">
        <v>0.05</v>
      </c>
      <c r="S8" s="14">
        <f>R7*(1+R8)</f>
        <v>1260</v>
      </c>
    </row>
    <row r="9" spans="1:27" ht="23.45" customHeight="1" x14ac:dyDescent="0.25">
      <c r="A9" s="15"/>
      <c r="G9" s="52"/>
      <c r="H9" s="52"/>
      <c r="I9" s="52"/>
      <c r="J9" s="52"/>
      <c r="K9" s="52"/>
      <c r="L9" s="52"/>
      <c r="N9" s="3"/>
      <c r="Q9" s="45" t="s">
        <v>29</v>
      </c>
      <c r="R9" s="13">
        <v>0</v>
      </c>
      <c r="S9" s="14">
        <f>R7*(1-R9)</f>
        <v>1200</v>
      </c>
    </row>
    <row r="10" spans="1:27" ht="23.45" customHeight="1" x14ac:dyDescent="0.25">
      <c r="A10" s="15"/>
      <c r="B10" s="11"/>
      <c r="C10" s="11"/>
      <c r="D10" s="11"/>
      <c r="E10" s="11"/>
      <c r="F10" s="11"/>
      <c r="G10" s="52"/>
      <c r="H10" s="52"/>
      <c r="I10" s="52"/>
      <c r="J10" s="52"/>
      <c r="K10" s="52"/>
      <c r="L10" s="52"/>
      <c r="N10" s="3"/>
      <c r="Q10" s="45" t="s">
        <v>30</v>
      </c>
      <c r="R10" s="12">
        <v>200</v>
      </c>
      <c r="S10" s="6"/>
    </row>
    <row r="11" spans="1:27" ht="15" customHeight="1" x14ac:dyDescent="0.25">
      <c r="A11" s="16"/>
      <c r="B11" s="17"/>
      <c r="G11" s="18"/>
      <c r="H11" s="19"/>
      <c r="I11" s="19"/>
      <c r="J11" s="19"/>
      <c r="K11" s="19"/>
      <c r="L11" s="19"/>
      <c r="M11" s="19"/>
      <c r="P11" s="20"/>
      <c r="Q11" s="19"/>
      <c r="R11" s="19"/>
    </row>
    <row r="12" spans="1:27" ht="21.6" customHeight="1" x14ac:dyDescent="0.25">
      <c r="A12" s="16"/>
      <c r="B12" s="64" t="s">
        <v>31</v>
      </c>
      <c r="C12" s="47" t="s">
        <v>32</v>
      </c>
      <c r="D12" s="49" t="s">
        <v>33</v>
      </c>
      <c r="E12" s="49"/>
      <c r="F12" s="49"/>
      <c r="G12" s="49"/>
      <c r="H12" s="49"/>
      <c r="I12" s="49"/>
      <c r="J12" s="49"/>
      <c r="K12" s="49"/>
      <c r="L12" s="49"/>
      <c r="M12" s="49"/>
      <c r="N12" s="49"/>
      <c r="O12" s="49"/>
      <c r="P12" s="49"/>
      <c r="Q12" s="49"/>
      <c r="R12" s="49"/>
    </row>
    <row r="13" spans="1:27" ht="23.25" x14ac:dyDescent="0.25">
      <c r="A13" s="16"/>
      <c r="B13" s="64"/>
      <c r="C13" s="48"/>
      <c r="D13" s="38">
        <v>60</v>
      </c>
      <c r="E13" s="38">
        <v>70</v>
      </c>
      <c r="F13" s="38">
        <v>80</v>
      </c>
      <c r="G13" s="38">
        <v>90</v>
      </c>
      <c r="H13" s="38">
        <v>100</v>
      </c>
      <c r="I13" s="38">
        <v>110</v>
      </c>
      <c r="J13" s="38">
        <v>120</v>
      </c>
      <c r="K13" s="38">
        <v>130</v>
      </c>
      <c r="L13" s="38">
        <v>140</v>
      </c>
      <c r="M13" s="38">
        <v>150</v>
      </c>
      <c r="N13" s="38">
        <v>160</v>
      </c>
      <c r="O13" s="38">
        <v>170</v>
      </c>
      <c r="P13" s="38">
        <v>180</v>
      </c>
      <c r="Q13" s="38">
        <v>190</v>
      </c>
      <c r="R13" s="38">
        <v>200</v>
      </c>
    </row>
    <row r="14" spans="1:27" ht="23.25" x14ac:dyDescent="0.25">
      <c r="A14" s="21"/>
      <c r="B14" s="50">
        <v>8</v>
      </c>
      <c r="C14" s="39">
        <v>30</v>
      </c>
      <c r="D14" s="41">
        <f t="shared" ref="D14:R14" si="0">VLOOKUP($R$5,$B$106:$T$232,4,FALSE)*D88</f>
        <v>191.33333333333331</v>
      </c>
      <c r="E14" s="41">
        <f t="shared" si="0"/>
        <v>239.16666666666663</v>
      </c>
      <c r="F14" s="41">
        <f t="shared" si="0"/>
        <v>287.00000000000006</v>
      </c>
      <c r="G14" s="41">
        <f t="shared" si="0"/>
        <v>334.83333333333331</v>
      </c>
      <c r="H14" s="41">
        <f t="shared" si="0"/>
        <v>382.66666666666669</v>
      </c>
      <c r="I14" s="41">
        <f t="shared" si="0"/>
        <v>430.50000000000006</v>
      </c>
      <c r="J14" s="41">
        <f t="shared" si="0"/>
        <v>478.33333333333331</v>
      </c>
      <c r="K14" s="41">
        <f t="shared" si="0"/>
        <v>526.16666666666674</v>
      </c>
      <c r="L14" s="41">
        <f t="shared" si="0"/>
        <v>574</v>
      </c>
      <c r="M14" s="41">
        <f t="shared" si="0"/>
        <v>621.83333333333337</v>
      </c>
      <c r="N14" s="41">
        <f t="shared" si="0"/>
        <v>669.66666666666674</v>
      </c>
      <c r="O14" s="41">
        <f t="shared" si="0"/>
        <v>717.5</v>
      </c>
      <c r="P14" s="41">
        <f t="shared" si="0"/>
        <v>765.33333333333337</v>
      </c>
      <c r="Q14" s="41">
        <f t="shared" si="0"/>
        <v>813.16666666666663</v>
      </c>
      <c r="R14" s="41">
        <f t="shared" si="0"/>
        <v>861</v>
      </c>
    </row>
    <row r="15" spans="1:27" ht="23.25" x14ac:dyDescent="0.25">
      <c r="A15" s="21"/>
      <c r="B15" s="51"/>
      <c r="C15" s="39">
        <v>40</v>
      </c>
      <c r="D15" s="42">
        <f t="shared" ref="D15:R15" si="1">VLOOKUP($R$5,$B$106:$T$232,5,FALSE)*D89</f>
        <v>206.62222222222221</v>
      </c>
      <c r="E15" s="42">
        <f t="shared" si="1"/>
        <v>258.27777777777771</v>
      </c>
      <c r="F15" s="42">
        <f t="shared" si="1"/>
        <v>309.93333333333339</v>
      </c>
      <c r="G15" s="42">
        <f t="shared" si="1"/>
        <v>361.58888888888885</v>
      </c>
      <c r="H15" s="42">
        <f t="shared" si="1"/>
        <v>413.24444444444447</v>
      </c>
      <c r="I15" s="42">
        <f t="shared" si="1"/>
        <v>464.90000000000003</v>
      </c>
      <c r="J15" s="42">
        <f t="shared" si="1"/>
        <v>516.55555555555554</v>
      </c>
      <c r="K15" s="42">
        <f t="shared" si="1"/>
        <v>568.21111111111111</v>
      </c>
      <c r="L15" s="42">
        <f t="shared" si="1"/>
        <v>619.86666666666667</v>
      </c>
      <c r="M15" s="42">
        <f t="shared" si="1"/>
        <v>671.52222222222224</v>
      </c>
      <c r="N15" s="42">
        <f t="shared" si="1"/>
        <v>723.17777777777781</v>
      </c>
      <c r="O15" s="42">
        <f t="shared" si="1"/>
        <v>774.83333333333326</v>
      </c>
      <c r="P15" s="42">
        <f t="shared" si="1"/>
        <v>826.48888888888894</v>
      </c>
      <c r="Q15" s="42">
        <f t="shared" si="1"/>
        <v>878.14444444444439</v>
      </c>
      <c r="R15" s="42">
        <f t="shared" si="1"/>
        <v>929.8</v>
      </c>
    </row>
    <row r="16" spans="1:27" ht="23.25" x14ac:dyDescent="0.25">
      <c r="A16" s="21"/>
      <c r="B16" s="51"/>
      <c r="C16" s="39">
        <v>50</v>
      </c>
      <c r="D16" s="43">
        <f t="shared" ref="D16:R16" si="2">VLOOKUP($R$5,$B$106:$T$232,6,FALSE)*D90</f>
        <v>221.91111111111113</v>
      </c>
      <c r="E16" s="43">
        <f t="shared" si="2"/>
        <v>277.38888888888886</v>
      </c>
      <c r="F16" s="43">
        <f t="shared" si="2"/>
        <v>332.86666666666673</v>
      </c>
      <c r="G16" s="43">
        <f t="shared" si="2"/>
        <v>388.34444444444443</v>
      </c>
      <c r="H16" s="43">
        <f t="shared" si="2"/>
        <v>443.82222222222231</v>
      </c>
      <c r="I16" s="43">
        <f t="shared" si="2"/>
        <v>499.30000000000013</v>
      </c>
      <c r="J16" s="43">
        <f t="shared" si="2"/>
        <v>554.77777777777783</v>
      </c>
      <c r="K16" s="43">
        <f t="shared" si="2"/>
        <v>610.2555555555557</v>
      </c>
      <c r="L16" s="43">
        <f t="shared" si="2"/>
        <v>665.73333333333335</v>
      </c>
      <c r="M16" s="43">
        <f t="shared" si="2"/>
        <v>721.21111111111122</v>
      </c>
      <c r="N16" s="43">
        <f t="shared" si="2"/>
        <v>776.68888888888898</v>
      </c>
      <c r="O16" s="43">
        <f t="shared" si="2"/>
        <v>832.16666666666674</v>
      </c>
      <c r="P16" s="43">
        <f t="shared" si="2"/>
        <v>887.64444444444462</v>
      </c>
      <c r="Q16" s="43">
        <f t="shared" si="2"/>
        <v>943.12222222222226</v>
      </c>
      <c r="R16" s="43">
        <f t="shared" si="2"/>
        <v>998.60000000000014</v>
      </c>
    </row>
    <row r="17" spans="1:18" ht="23.25" x14ac:dyDescent="0.25">
      <c r="A17" s="21"/>
      <c r="B17" s="51"/>
      <c r="C17" s="39">
        <v>60</v>
      </c>
      <c r="D17" s="43">
        <f t="shared" ref="D17:R17" si="3">VLOOKUP($R$5,$B$106:$T$232,7,FALSE)*D91</f>
        <v>237.2</v>
      </c>
      <c r="E17" s="43">
        <f t="shared" si="3"/>
        <v>296.49999999999994</v>
      </c>
      <c r="F17" s="43">
        <f t="shared" si="3"/>
        <v>355.80000000000007</v>
      </c>
      <c r="G17" s="43">
        <f t="shared" si="3"/>
        <v>415.09999999999997</v>
      </c>
      <c r="H17" s="43">
        <f t="shared" si="3"/>
        <v>474.40000000000003</v>
      </c>
      <c r="I17" s="43">
        <f t="shared" si="3"/>
        <v>533.70000000000005</v>
      </c>
      <c r="J17" s="43">
        <f t="shared" si="3"/>
        <v>593</v>
      </c>
      <c r="K17" s="43">
        <f t="shared" si="3"/>
        <v>652.30000000000007</v>
      </c>
      <c r="L17" s="43">
        <f t="shared" si="3"/>
        <v>711.6</v>
      </c>
      <c r="M17" s="43">
        <f t="shared" si="3"/>
        <v>770.9</v>
      </c>
      <c r="N17" s="43">
        <f t="shared" si="3"/>
        <v>830.2</v>
      </c>
      <c r="O17" s="43">
        <f t="shared" si="3"/>
        <v>889.5</v>
      </c>
      <c r="P17" s="43">
        <f t="shared" si="3"/>
        <v>948.80000000000007</v>
      </c>
      <c r="Q17" s="43">
        <f t="shared" si="3"/>
        <v>1008.1</v>
      </c>
      <c r="R17" s="43">
        <f t="shared" si="3"/>
        <v>1067.4000000000001</v>
      </c>
    </row>
    <row r="18" spans="1:18" ht="23.25" x14ac:dyDescent="0.25">
      <c r="A18" s="21"/>
      <c r="B18" s="50">
        <v>13</v>
      </c>
      <c r="C18" s="39">
        <v>30</v>
      </c>
      <c r="D18" s="41">
        <f t="shared" ref="D18:R18" si="4">VLOOKUP($R$5,$B$106:$T$232,8,FALSE)*D92</f>
        <v>394.76948868398989</v>
      </c>
      <c r="E18" s="41">
        <f t="shared" si="4"/>
        <v>493.46186085498738</v>
      </c>
      <c r="F18" s="41">
        <f t="shared" si="4"/>
        <v>592.15423302598504</v>
      </c>
      <c r="G18" s="41">
        <f t="shared" si="4"/>
        <v>690.84660519698241</v>
      </c>
      <c r="H18" s="41">
        <f t="shared" si="4"/>
        <v>789.5389773679799</v>
      </c>
      <c r="I18" s="41">
        <f t="shared" si="4"/>
        <v>888.2313495389775</v>
      </c>
      <c r="J18" s="41">
        <f t="shared" si="4"/>
        <v>986.92372170997487</v>
      </c>
      <c r="K18" s="41">
        <f t="shared" si="4"/>
        <v>1085.6160938809724</v>
      </c>
      <c r="L18" s="41">
        <f t="shared" si="4"/>
        <v>1184.3084660519698</v>
      </c>
      <c r="M18" s="41">
        <f t="shared" si="4"/>
        <v>1283.0008382229673</v>
      </c>
      <c r="N18" s="41">
        <f t="shared" si="4"/>
        <v>1381.693210393965</v>
      </c>
      <c r="O18" s="41">
        <f t="shared" si="4"/>
        <v>1480.3855825649623</v>
      </c>
      <c r="P18" s="41">
        <f t="shared" si="4"/>
        <v>1579.0779547359598</v>
      </c>
      <c r="Q18" s="41">
        <f t="shared" si="4"/>
        <v>1677.7703269069573</v>
      </c>
      <c r="R18" s="41">
        <f t="shared" si="4"/>
        <v>1776.4626990779548</v>
      </c>
    </row>
    <row r="19" spans="1:18" ht="23.25" x14ac:dyDescent="0.25">
      <c r="A19" s="21"/>
      <c r="B19" s="51"/>
      <c r="C19" s="39">
        <v>40</v>
      </c>
      <c r="D19" s="42">
        <f t="shared" ref="D19:R19" si="5">VLOOKUP($R$5,$B$106:$T$232,9,FALSE)*D93</f>
        <v>450.74875207986685</v>
      </c>
      <c r="E19" s="42">
        <f t="shared" si="5"/>
        <v>563.43594009983349</v>
      </c>
      <c r="F19" s="42">
        <f t="shared" si="5"/>
        <v>676.12312811980041</v>
      </c>
      <c r="G19" s="42">
        <f t="shared" si="5"/>
        <v>788.810316139767</v>
      </c>
      <c r="H19" s="42">
        <f t="shared" si="5"/>
        <v>901.49750415973381</v>
      </c>
      <c r="I19" s="42">
        <f t="shared" si="5"/>
        <v>1014.1846921797006</v>
      </c>
      <c r="J19" s="42">
        <f t="shared" si="5"/>
        <v>1126.8718801996672</v>
      </c>
      <c r="K19" s="42">
        <f t="shared" si="5"/>
        <v>1239.5590682196341</v>
      </c>
      <c r="L19" s="42">
        <f t="shared" si="5"/>
        <v>1352.2462562396006</v>
      </c>
      <c r="M19" s="42">
        <f t="shared" si="5"/>
        <v>1464.9334442595675</v>
      </c>
      <c r="N19" s="42">
        <f t="shared" si="5"/>
        <v>1577.6206322795342</v>
      </c>
      <c r="O19" s="42">
        <f t="shared" si="5"/>
        <v>1690.3078202995007</v>
      </c>
      <c r="P19" s="42">
        <f t="shared" si="5"/>
        <v>1802.9950083194676</v>
      </c>
      <c r="Q19" s="42">
        <f t="shared" si="5"/>
        <v>1915.6821963394341</v>
      </c>
      <c r="R19" s="42">
        <f t="shared" si="5"/>
        <v>2028.369384359401</v>
      </c>
    </row>
    <row r="20" spans="1:18" ht="23.25" x14ac:dyDescent="0.25">
      <c r="A20" s="21"/>
      <c r="B20" s="51"/>
      <c r="C20" s="39">
        <v>50</v>
      </c>
      <c r="D20" s="43">
        <f t="shared" ref="D20:R20" si="6">VLOOKUP($R$5,$B$106:$T$232,10,FALSE)*D94</f>
        <v>489.9</v>
      </c>
      <c r="E20" s="43">
        <f t="shared" si="6"/>
        <v>612.37499999999989</v>
      </c>
      <c r="F20" s="43">
        <f t="shared" si="6"/>
        <v>734.85000000000014</v>
      </c>
      <c r="G20" s="43">
        <f t="shared" si="6"/>
        <v>857.32499999999993</v>
      </c>
      <c r="H20" s="43">
        <f t="shared" si="6"/>
        <v>979.80000000000007</v>
      </c>
      <c r="I20" s="43">
        <f t="shared" si="6"/>
        <v>1102.2750000000001</v>
      </c>
      <c r="J20" s="43">
        <f t="shared" si="6"/>
        <v>1224.75</v>
      </c>
      <c r="K20" s="43">
        <f t="shared" si="6"/>
        <v>1347.2250000000001</v>
      </c>
      <c r="L20" s="43">
        <f t="shared" si="6"/>
        <v>1469.7</v>
      </c>
      <c r="M20" s="43">
        <f t="shared" si="6"/>
        <v>1592.175</v>
      </c>
      <c r="N20" s="43">
        <f t="shared" si="6"/>
        <v>1714.65</v>
      </c>
      <c r="O20" s="43">
        <f t="shared" si="6"/>
        <v>1837.125</v>
      </c>
      <c r="P20" s="43">
        <f t="shared" si="6"/>
        <v>1959.6000000000001</v>
      </c>
      <c r="Q20" s="43">
        <f t="shared" si="6"/>
        <v>2082.0749999999998</v>
      </c>
      <c r="R20" s="43">
        <f t="shared" si="6"/>
        <v>2204.5500000000002</v>
      </c>
    </row>
    <row r="21" spans="1:18" ht="23.25" x14ac:dyDescent="0.25">
      <c r="A21" s="21"/>
      <c r="B21" s="51"/>
      <c r="C21" s="39">
        <v>60</v>
      </c>
      <c r="D21" s="43">
        <f t="shared" ref="D21:R21" si="7">VLOOKUP($R$5,$B$106:$T$232,11,FALSE)*D95</f>
        <v>529.13333333333321</v>
      </c>
      <c r="E21" s="43">
        <f t="shared" si="7"/>
        <v>661.41666666666652</v>
      </c>
      <c r="F21" s="43">
        <f t="shared" si="7"/>
        <v>793.7</v>
      </c>
      <c r="G21" s="43">
        <f t="shared" si="7"/>
        <v>925.98333333333323</v>
      </c>
      <c r="H21" s="43">
        <f t="shared" si="7"/>
        <v>1058.2666666666667</v>
      </c>
      <c r="I21" s="43">
        <f t="shared" si="7"/>
        <v>1190.5500000000002</v>
      </c>
      <c r="J21" s="43">
        <f t="shared" si="7"/>
        <v>1322.8333333333333</v>
      </c>
      <c r="K21" s="43">
        <f t="shared" si="7"/>
        <v>1455.1166666666668</v>
      </c>
      <c r="L21" s="43">
        <f t="shared" si="7"/>
        <v>1587.3999999999999</v>
      </c>
      <c r="M21" s="43">
        <f t="shared" si="7"/>
        <v>1719.6833333333334</v>
      </c>
      <c r="N21" s="43">
        <f t="shared" si="7"/>
        <v>1851.9666666666667</v>
      </c>
      <c r="O21" s="43">
        <f t="shared" si="7"/>
        <v>1984.25</v>
      </c>
      <c r="P21" s="43">
        <f t="shared" si="7"/>
        <v>2116.5333333333333</v>
      </c>
      <c r="Q21" s="43">
        <f t="shared" si="7"/>
        <v>2248.8166666666666</v>
      </c>
      <c r="R21" s="43">
        <f t="shared" si="7"/>
        <v>2381.1</v>
      </c>
    </row>
    <row r="22" spans="1:18" ht="23.25" x14ac:dyDescent="0.25">
      <c r="A22" s="21"/>
      <c r="B22" s="59">
        <v>18</v>
      </c>
      <c r="C22" s="39">
        <v>30</v>
      </c>
      <c r="D22" s="41">
        <f t="shared" ref="D22:R22" si="8">VLOOKUP($R$5,$B$106:$T$232,12,FALSE)*D96</f>
        <v>597.89121338912128</v>
      </c>
      <c r="E22" s="41">
        <f t="shared" si="8"/>
        <v>747.3640167364016</v>
      </c>
      <c r="F22" s="41">
        <f t="shared" si="8"/>
        <v>896.83682008368214</v>
      </c>
      <c r="G22" s="41">
        <f t="shared" si="8"/>
        <v>1046.3096234309623</v>
      </c>
      <c r="H22" s="41">
        <f t="shared" si="8"/>
        <v>1195.7824267782428</v>
      </c>
      <c r="I22" s="41">
        <f t="shared" si="8"/>
        <v>1345.2552301255232</v>
      </c>
      <c r="J22" s="41">
        <f t="shared" si="8"/>
        <v>1494.7280334728034</v>
      </c>
      <c r="K22" s="41">
        <f t="shared" si="8"/>
        <v>1644.2008368200839</v>
      </c>
      <c r="L22" s="41">
        <f t="shared" si="8"/>
        <v>1793.6736401673641</v>
      </c>
      <c r="M22" s="41">
        <f t="shared" si="8"/>
        <v>1943.1464435146445</v>
      </c>
      <c r="N22" s="41">
        <f t="shared" si="8"/>
        <v>2092.6192468619251</v>
      </c>
      <c r="O22" s="41">
        <f t="shared" si="8"/>
        <v>2242.0920502092049</v>
      </c>
      <c r="P22" s="41">
        <f t="shared" si="8"/>
        <v>2391.5648535564856</v>
      </c>
      <c r="Q22" s="41">
        <f t="shared" si="8"/>
        <v>2541.0376569037658</v>
      </c>
      <c r="R22" s="41">
        <f t="shared" si="8"/>
        <v>2690.5104602510464</v>
      </c>
    </row>
    <row r="23" spans="1:18" ht="23.25" x14ac:dyDescent="0.25">
      <c r="A23" s="21"/>
      <c r="B23" s="59"/>
      <c r="C23" s="39">
        <v>40</v>
      </c>
      <c r="D23" s="42">
        <f t="shared" ref="D23:R23" si="9">VLOOKUP($R$5,$B$106:$T$232,13,FALSE)*D97</f>
        <v>672.50429200983024</v>
      </c>
      <c r="E23" s="42">
        <f t="shared" si="9"/>
        <v>840.63036501228771</v>
      </c>
      <c r="F23" s="42">
        <f t="shared" si="9"/>
        <v>1008.7564380147455</v>
      </c>
      <c r="G23" s="42">
        <f t="shared" si="9"/>
        <v>1176.8825110172029</v>
      </c>
      <c r="H23" s="42">
        <f t="shared" si="9"/>
        <v>1345.0085840196607</v>
      </c>
      <c r="I23" s="42">
        <f t="shared" si="9"/>
        <v>1513.1346570221183</v>
      </c>
      <c r="J23" s="42">
        <f t="shared" si="9"/>
        <v>1681.2607300245757</v>
      </c>
      <c r="K23" s="42">
        <f t="shared" si="9"/>
        <v>1849.3868030270335</v>
      </c>
      <c r="L23" s="42">
        <f t="shared" si="9"/>
        <v>2017.5128760294906</v>
      </c>
      <c r="M23" s="42">
        <f t="shared" si="9"/>
        <v>2185.6389490319484</v>
      </c>
      <c r="N23" s="42">
        <f t="shared" si="9"/>
        <v>2353.7650220344062</v>
      </c>
      <c r="O23" s="42">
        <f t="shared" si="9"/>
        <v>2521.8910950368636</v>
      </c>
      <c r="P23" s="42">
        <f t="shared" si="9"/>
        <v>2690.0171680393214</v>
      </c>
      <c r="Q23" s="42">
        <f t="shared" si="9"/>
        <v>2858.1432410417783</v>
      </c>
      <c r="R23" s="42">
        <f t="shared" si="9"/>
        <v>3026.2693140442361</v>
      </c>
    </row>
    <row r="24" spans="1:18" ht="23.25" x14ac:dyDescent="0.25">
      <c r="A24" s="21"/>
      <c r="B24" s="59"/>
      <c r="C24" s="39">
        <v>50</v>
      </c>
      <c r="D24" s="43">
        <f t="shared" ref="D24:R24" si="10">VLOOKUP($R$5,$B$106:$T$232,14,FALSE)*D98</f>
        <v>747.11737063053897</v>
      </c>
      <c r="E24" s="43">
        <f t="shared" si="10"/>
        <v>933.89671328817371</v>
      </c>
      <c r="F24" s="43">
        <f t="shared" si="10"/>
        <v>1120.6760559458087</v>
      </c>
      <c r="G24" s="43">
        <f t="shared" si="10"/>
        <v>1307.4553986034432</v>
      </c>
      <c r="H24" s="43">
        <f t="shared" si="10"/>
        <v>1494.2347412610782</v>
      </c>
      <c r="I24" s="43">
        <f t="shared" si="10"/>
        <v>1681.0140839187131</v>
      </c>
      <c r="J24" s="43">
        <f t="shared" si="10"/>
        <v>1867.7934265763477</v>
      </c>
      <c r="K24" s="43">
        <f t="shared" si="10"/>
        <v>2054.5727692339824</v>
      </c>
      <c r="L24" s="43">
        <f t="shared" si="10"/>
        <v>2241.3521118916169</v>
      </c>
      <c r="M24" s="43">
        <f t="shared" si="10"/>
        <v>2428.1314545492519</v>
      </c>
      <c r="N24" s="43">
        <f t="shared" si="10"/>
        <v>2614.9107972068869</v>
      </c>
      <c r="O24" s="43">
        <f t="shared" si="10"/>
        <v>2801.6901398645214</v>
      </c>
      <c r="P24" s="43">
        <f t="shared" si="10"/>
        <v>2988.4694825221563</v>
      </c>
      <c r="Q24" s="43">
        <f t="shared" si="10"/>
        <v>3175.2488251797909</v>
      </c>
      <c r="R24" s="43">
        <f t="shared" si="10"/>
        <v>3362.0281678374258</v>
      </c>
    </row>
    <row r="25" spans="1:18" ht="23.25" x14ac:dyDescent="0.25">
      <c r="A25" s="21"/>
      <c r="B25" s="59"/>
      <c r="C25" s="39">
        <v>60</v>
      </c>
      <c r="D25" s="43">
        <f t="shared" ref="D25:R25" si="11">VLOOKUP($R$5,$B$106:$T$232,15,FALSE)*D99</f>
        <v>821.73044925124793</v>
      </c>
      <c r="E25" s="43">
        <f t="shared" si="11"/>
        <v>1027.1630615640597</v>
      </c>
      <c r="F25" s="43">
        <f t="shared" si="11"/>
        <v>1232.5956738768721</v>
      </c>
      <c r="G25" s="43">
        <f t="shared" si="11"/>
        <v>1438.0282861896837</v>
      </c>
      <c r="H25" s="43">
        <f t="shared" si="11"/>
        <v>1643.4608985024961</v>
      </c>
      <c r="I25" s="43">
        <f t="shared" si="11"/>
        <v>1848.8935108153082</v>
      </c>
      <c r="J25" s="43">
        <f t="shared" si="11"/>
        <v>2054.3261231281199</v>
      </c>
      <c r="K25" s="43">
        <f t="shared" si="11"/>
        <v>2259.758735440932</v>
      </c>
      <c r="L25" s="43">
        <f t="shared" si="11"/>
        <v>2465.1913477537437</v>
      </c>
      <c r="M25" s="43">
        <f t="shared" si="11"/>
        <v>2670.6239600665558</v>
      </c>
      <c r="N25" s="43">
        <f t="shared" si="11"/>
        <v>2876.0565723793679</v>
      </c>
      <c r="O25" s="43">
        <f t="shared" si="11"/>
        <v>3081.4891846921801</v>
      </c>
      <c r="P25" s="43">
        <f t="shared" si="11"/>
        <v>3286.9217970049922</v>
      </c>
      <c r="Q25" s="43">
        <f t="shared" si="11"/>
        <v>3492.3544093178039</v>
      </c>
      <c r="R25" s="43">
        <f t="shared" si="11"/>
        <v>3697.787021630616</v>
      </c>
    </row>
    <row r="26" spans="1:18" ht="23.25" x14ac:dyDescent="0.25">
      <c r="A26" s="21"/>
      <c r="B26" s="59">
        <v>23</v>
      </c>
      <c r="C26" s="39">
        <v>30</v>
      </c>
      <c r="D26" s="41">
        <f t="shared" ref="D26:R26" si="12">VLOOKUP($R$5,$B$106:$T$232,16,FALSE)*D100</f>
        <v>843.9</v>
      </c>
      <c r="E26" s="41">
        <f t="shared" si="12"/>
        <v>1054.8749999999998</v>
      </c>
      <c r="F26" s="41">
        <f t="shared" si="12"/>
        <v>1265.8500000000001</v>
      </c>
      <c r="G26" s="41">
        <f t="shared" si="12"/>
        <v>1476.8249999999998</v>
      </c>
      <c r="H26" s="41">
        <f t="shared" si="12"/>
        <v>1687.8000000000002</v>
      </c>
      <c r="I26" s="41">
        <f t="shared" si="12"/>
        <v>1898.7750000000003</v>
      </c>
      <c r="J26" s="41">
        <f t="shared" si="12"/>
        <v>2109.75</v>
      </c>
      <c r="K26" s="41">
        <f t="shared" si="12"/>
        <v>2320.7250000000004</v>
      </c>
      <c r="L26" s="41">
        <f t="shared" si="12"/>
        <v>2531.6999999999998</v>
      </c>
      <c r="M26" s="41">
        <f t="shared" si="12"/>
        <v>2742.6750000000002</v>
      </c>
      <c r="N26" s="41">
        <f t="shared" si="12"/>
        <v>2953.65</v>
      </c>
      <c r="O26" s="41">
        <f t="shared" si="12"/>
        <v>3164.625</v>
      </c>
      <c r="P26" s="41">
        <f t="shared" si="12"/>
        <v>3375.6000000000004</v>
      </c>
      <c r="Q26" s="41">
        <f t="shared" si="12"/>
        <v>3586.5749999999998</v>
      </c>
      <c r="R26" s="41">
        <f t="shared" si="12"/>
        <v>3797.55</v>
      </c>
    </row>
    <row r="27" spans="1:18" ht="23.25" x14ac:dyDescent="0.25">
      <c r="A27" s="21"/>
      <c r="B27" s="59"/>
      <c r="C27" s="39">
        <v>40</v>
      </c>
      <c r="D27" s="42">
        <f t="shared" ref="D27:R27" si="13">VLOOKUP($R$5,$B$106:$T$232,17,FALSE)*D101</f>
        <v>929.7162919789065</v>
      </c>
      <c r="E27" s="42">
        <f t="shared" si="13"/>
        <v>1162.1453649736329</v>
      </c>
      <c r="F27" s="42">
        <f t="shared" si="13"/>
        <v>1394.5744379683599</v>
      </c>
      <c r="G27" s="42">
        <f t="shared" si="13"/>
        <v>1627.0035109630862</v>
      </c>
      <c r="H27" s="42">
        <f t="shared" si="13"/>
        <v>1859.4325839578132</v>
      </c>
      <c r="I27" s="42">
        <f t="shared" si="13"/>
        <v>2091.8616569525398</v>
      </c>
      <c r="J27" s="42">
        <f t="shared" si="13"/>
        <v>2324.2907299472663</v>
      </c>
      <c r="K27" s="42">
        <f t="shared" si="13"/>
        <v>2556.7198029419933</v>
      </c>
      <c r="L27" s="42">
        <f t="shared" si="13"/>
        <v>2789.1488759367194</v>
      </c>
      <c r="M27" s="42">
        <f t="shared" si="13"/>
        <v>3021.5779489314464</v>
      </c>
      <c r="N27" s="42">
        <f t="shared" si="13"/>
        <v>3254.0070219261729</v>
      </c>
      <c r="O27" s="42">
        <f t="shared" si="13"/>
        <v>3486.4360949208994</v>
      </c>
      <c r="P27" s="42">
        <f t="shared" si="13"/>
        <v>3718.8651679156264</v>
      </c>
      <c r="Q27" s="42">
        <f t="shared" si="13"/>
        <v>3951.2942409103525</v>
      </c>
      <c r="R27" s="42">
        <f t="shared" si="13"/>
        <v>4183.7233139050795</v>
      </c>
    </row>
    <row r="28" spans="1:18" ht="23.25" x14ac:dyDescent="0.25">
      <c r="A28" s="21"/>
      <c r="B28" s="59"/>
      <c r="C28" s="39">
        <v>50</v>
      </c>
      <c r="D28" s="43">
        <f t="shared" ref="D28:R28" si="14">VLOOKUP($R$5,$B$106:$T$232,18,FALSE)*D102</f>
        <v>1015.5325839578128</v>
      </c>
      <c r="E28" s="43">
        <f t="shared" si="14"/>
        <v>1269.4157299472658</v>
      </c>
      <c r="F28" s="43">
        <f t="shared" si="14"/>
        <v>1523.2988759367195</v>
      </c>
      <c r="G28" s="43">
        <f t="shared" si="14"/>
        <v>1777.1820219261724</v>
      </c>
      <c r="H28" s="43">
        <f t="shared" si="14"/>
        <v>2031.0651679156258</v>
      </c>
      <c r="I28" s="43">
        <f t="shared" si="14"/>
        <v>2284.9483139050794</v>
      </c>
      <c r="J28" s="43">
        <f t="shared" si="14"/>
        <v>2538.8314598945321</v>
      </c>
      <c r="K28" s="43">
        <f t="shared" si="14"/>
        <v>2792.7146058839858</v>
      </c>
      <c r="L28" s="43">
        <f t="shared" si="14"/>
        <v>3046.5977518734385</v>
      </c>
      <c r="M28" s="43">
        <f t="shared" si="14"/>
        <v>3300.4808978628921</v>
      </c>
      <c r="N28" s="43">
        <f t="shared" si="14"/>
        <v>3554.3640438523453</v>
      </c>
      <c r="O28" s="43">
        <f t="shared" si="14"/>
        <v>3808.247189841798</v>
      </c>
      <c r="P28" s="43">
        <f t="shared" si="14"/>
        <v>4062.1303358312516</v>
      </c>
      <c r="Q28" s="43">
        <f t="shared" si="14"/>
        <v>4316.0134818207043</v>
      </c>
      <c r="R28" s="43">
        <f t="shared" si="14"/>
        <v>4569.896627810158</v>
      </c>
    </row>
    <row r="29" spans="1:18" ht="23.25" x14ac:dyDescent="0.25">
      <c r="A29" s="21"/>
      <c r="B29" s="59"/>
      <c r="C29" s="40">
        <v>60</v>
      </c>
      <c r="D29" s="44">
        <f t="shared" ref="D29:R29" si="15">VLOOKUP($R$5,$B$106:$T$232,19,FALSE)*D103</f>
        <v>1101.3488759367192</v>
      </c>
      <c r="E29" s="44">
        <f t="shared" si="15"/>
        <v>1376.686094920899</v>
      </c>
      <c r="F29" s="44">
        <f t="shared" si="15"/>
        <v>1652.0233139050792</v>
      </c>
      <c r="G29" s="44">
        <f t="shared" si="15"/>
        <v>1927.3605328892588</v>
      </c>
      <c r="H29" s="44">
        <f t="shared" si="15"/>
        <v>2202.6977518734388</v>
      </c>
      <c r="I29" s="44">
        <f t="shared" si="15"/>
        <v>2478.0349708576191</v>
      </c>
      <c r="J29" s="44">
        <f t="shared" si="15"/>
        <v>2753.3721898417984</v>
      </c>
      <c r="K29" s="44">
        <f t="shared" si="15"/>
        <v>3028.7094088259787</v>
      </c>
      <c r="L29" s="44">
        <f t="shared" si="15"/>
        <v>3304.046627810158</v>
      </c>
      <c r="M29" s="44">
        <f t="shared" si="15"/>
        <v>3579.3838467943383</v>
      </c>
      <c r="N29" s="44">
        <f t="shared" si="15"/>
        <v>3854.7210657785181</v>
      </c>
      <c r="O29" s="44">
        <f t="shared" si="15"/>
        <v>4130.0582847626974</v>
      </c>
      <c r="P29" s="44">
        <f t="shared" si="15"/>
        <v>4405.3955037468777</v>
      </c>
      <c r="Q29" s="44">
        <f t="shared" si="15"/>
        <v>4680.732722731057</v>
      </c>
      <c r="R29" s="44">
        <f t="shared" si="15"/>
        <v>4956.0699417152373</v>
      </c>
    </row>
    <row r="30" spans="1:18" ht="23.25" x14ac:dyDescent="0.25">
      <c r="B30" s="46" t="s">
        <v>34</v>
      </c>
    </row>
    <row r="31" spans="1:18" ht="21.6" customHeight="1" x14ac:dyDescent="0.25"/>
    <row r="32" spans="1:18" ht="21.6" customHeight="1" x14ac:dyDescent="0.25"/>
    <row r="33" ht="21.6" customHeight="1" x14ac:dyDescent="0.25"/>
    <row r="34" ht="21.6" customHeight="1" x14ac:dyDescent="0.25"/>
    <row r="35" ht="21.6" customHeight="1" x14ac:dyDescent="0.25"/>
    <row r="36" ht="21.6" customHeight="1" x14ac:dyDescent="0.25"/>
    <row r="37" ht="21.6" customHeight="1" x14ac:dyDescent="0.25"/>
    <row r="38" ht="21.6" customHeight="1" x14ac:dyDescent="0.25"/>
    <row r="39" ht="21.6" customHeight="1" x14ac:dyDescent="0.25"/>
    <row r="40" ht="21.6" customHeight="1" x14ac:dyDescent="0.25"/>
    <row r="41" ht="21.6" customHeight="1" x14ac:dyDescent="0.25"/>
    <row r="42" ht="21.6" customHeight="1" x14ac:dyDescent="0.25"/>
    <row r="43" ht="21.6" customHeight="1" x14ac:dyDescent="0.25"/>
    <row r="44" ht="21.6" customHeight="1" x14ac:dyDescent="0.25"/>
    <row r="45" ht="21.6" customHeight="1" x14ac:dyDescent="0.25"/>
    <row r="46" ht="21.6" customHeight="1" x14ac:dyDescent="0.25"/>
    <row r="47" ht="21.6" customHeight="1" x14ac:dyDescent="0.25"/>
    <row r="48" ht="21.6" customHeight="1" x14ac:dyDescent="0.25"/>
    <row r="49" ht="21.6" customHeight="1" x14ac:dyDescent="0.25"/>
    <row r="50" ht="21.6" customHeight="1" x14ac:dyDescent="0.25"/>
    <row r="51" ht="21.6" customHeight="1" x14ac:dyDescent="0.25"/>
    <row r="52" ht="21.6" customHeight="1" x14ac:dyDescent="0.25"/>
    <row r="53" ht="21.6" customHeight="1" x14ac:dyDescent="0.25"/>
    <row r="54" ht="21.6" customHeight="1" x14ac:dyDescent="0.25"/>
    <row r="55" ht="21.6" customHeight="1" x14ac:dyDescent="0.25"/>
    <row r="56" ht="21.6" customHeight="1" x14ac:dyDescent="0.25"/>
    <row r="57" ht="21.6" customHeight="1" x14ac:dyDescent="0.25"/>
    <row r="58" ht="21.6" customHeight="1" x14ac:dyDescent="0.25"/>
    <row r="59" ht="21.6" customHeight="1" x14ac:dyDescent="0.25"/>
    <row r="60" ht="21.6" customHeight="1" x14ac:dyDescent="0.25"/>
    <row r="61" ht="21.6" customHeight="1" x14ac:dyDescent="0.25"/>
    <row r="62" ht="21.6" customHeight="1" x14ac:dyDescent="0.25"/>
    <row r="63" ht="21.6" customHeight="1" x14ac:dyDescent="0.25"/>
    <row r="64" ht="21.6" customHeight="1" x14ac:dyDescent="0.25"/>
    <row r="65" ht="21.6" customHeight="1" x14ac:dyDescent="0.25"/>
    <row r="66" ht="21.6" customHeight="1" x14ac:dyDescent="0.25"/>
    <row r="67" ht="21.6" customHeight="1" x14ac:dyDescent="0.25"/>
    <row r="68" ht="21.6" customHeight="1" x14ac:dyDescent="0.25"/>
    <row r="69" ht="21.6" customHeight="1" x14ac:dyDescent="0.25"/>
    <row r="70" ht="21.6" customHeight="1" x14ac:dyDescent="0.25"/>
    <row r="71" ht="21.6" customHeight="1" x14ac:dyDescent="0.25"/>
    <row r="72" ht="21.6" customHeight="1" x14ac:dyDescent="0.25"/>
    <row r="73" ht="21.6" customHeight="1" x14ac:dyDescent="0.25"/>
    <row r="74" ht="21.6" customHeight="1" x14ac:dyDescent="0.25"/>
    <row r="75" ht="21.6" customHeight="1" x14ac:dyDescent="0.25"/>
    <row r="76" ht="21.6" customHeight="1" x14ac:dyDescent="0.25"/>
    <row r="77" ht="21.6" customHeight="1" x14ac:dyDescent="0.25"/>
    <row r="78" ht="21.6" customHeight="1" x14ac:dyDescent="0.25"/>
    <row r="79" ht="21.6" customHeight="1" x14ac:dyDescent="0.25"/>
    <row r="80" ht="21.6" customHeight="1" x14ac:dyDescent="0.25"/>
    <row r="81" spans="2:18" ht="21.6" customHeight="1" x14ac:dyDescent="0.25"/>
    <row r="82" spans="2:18" ht="21.6" customHeight="1" x14ac:dyDescent="0.25"/>
    <row r="83" spans="2:18" ht="21.6" customHeight="1" x14ac:dyDescent="0.25"/>
    <row r="84" spans="2:18" ht="21.6" customHeight="1" x14ac:dyDescent="0.25"/>
    <row r="85" spans="2:18" ht="21.6" customHeight="1" x14ac:dyDescent="0.25"/>
    <row r="86" spans="2:18" ht="21.6" customHeight="1" x14ac:dyDescent="0.25">
      <c r="B86" s="60" t="s">
        <v>0</v>
      </c>
      <c r="C86" s="62" t="s">
        <v>1</v>
      </c>
      <c r="D86" s="63" t="s">
        <v>2</v>
      </c>
      <c r="E86" s="63"/>
      <c r="F86" s="63"/>
      <c r="G86" s="63"/>
      <c r="H86" s="63"/>
      <c r="I86" s="63"/>
      <c r="J86" s="63"/>
      <c r="K86" s="63"/>
      <c r="L86" s="63"/>
      <c r="M86" s="63"/>
      <c r="N86" s="63"/>
      <c r="O86" s="63"/>
      <c r="P86" s="63"/>
      <c r="Q86" s="63"/>
      <c r="R86" s="63"/>
    </row>
    <row r="87" spans="2:18" ht="21.6" customHeight="1" x14ac:dyDescent="0.25">
      <c r="B87" s="61"/>
      <c r="C87" s="63"/>
      <c r="D87" s="26">
        <v>60</v>
      </c>
      <c r="E87" s="26">
        <v>70</v>
      </c>
      <c r="F87" s="26">
        <v>80</v>
      </c>
      <c r="G87" s="26">
        <v>90</v>
      </c>
      <c r="H87" s="26">
        <v>100</v>
      </c>
      <c r="I87" s="26">
        <v>110</v>
      </c>
      <c r="J87" s="26">
        <v>120</v>
      </c>
      <c r="K87" s="26">
        <v>130</v>
      </c>
      <c r="L87" s="26">
        <v>140</v>
      </c>
      <c r="M87" s="26">
        <v>150</v>
      </c>
      <c r="N87" s="26">
        <v>160</v>
      </c>
      <c r="O87" s="26">
        <v>170</v>
      </c>
      <c r="P87" s="26">
        <v>180</v>
      </c>
      <c r="Q87" s="26">
        <v>190</v>
      </c>
      <c r="R87" s="26">
        <v>200</v>
      </c>
    </row>
    <row r="88" spans="2:18" ht="21.6" customHeight="1" x14ac:dyDescent="0.25">
      <c r="B88" s="54">
        <v>8</v>
      </c>
      <c r="C88" s="27">
        <v>30</v>
      </c>
      <c r="D88" s="22">
        <v>191.33333333333331</v>
      </c>
      <c r="E88" s="22">
        <v>239.16666666666663</v>
      </c>
      <c r="F88" s="22">
        <v>287.00000000000006</v>
      </c>
      <c r="G88" s="22">
        <v>334.83333333333331</v>
      </c>
      <c r="H88" s="22">
        <v>382.66666666666669</v>
      </c>
      <c r="I88" s="22">
        <v>430.50000000000006</v>
      </c>
      <c r="J88" s="22">
        <v>478.33333333333331</v>
      </c>
      <c r="K88" s="22">
        <v>526.16666666666674</v>
      </c>
      <c r="L88" s="22">
        <v>574</v>
      </c>
      <c r="M88" s="22">
        <v>621.83333333333337</v>
      </c>
      <c r="N88" s="22">
        <v>669.66666666666674</v>
      </c>
      <c r="O88" s="22">
        <v>717.5</v>
      </c>
      <c r="P88" s="22">
        <v>765.33333333333337</v>
      </c>
      <c r="Q88" s="22">
        <v>813.16666666666663</v>
      </c>
      <c r="R88" s="22">
        <v>861</v>
      </c>
    </row>
    <row r="89" spans="2:18" ht="21.6" customHeight="1" x14ac:dyDescent="0.25">
      <c r="B89" s="55"/>
      <c r="C89" s="27">
        <v>40</v>
      </c>
      <c r="D89" s="23">
        <v>206.62222222222221</v>
      </c>
      <c r="E89" s="23">
        <v>258.27777777777771</v>
      </c>
      <c r="F89" s="23">
        <v>309.93333333333339</v>
      </c>
      <c r="G89" s="23">
        <v>361.58888888888885</v>
      </c>
      <c r="H89" s="23">
        <v>413.24444444444447</v>
      </c>
      <c r="I89" s="23">
        <v>464.90000000000003</v>
      </c>
      <c r="J89" s="23">
        <v>516.55555555555554</v>
      </c>
      <c r="K89" s="23">
        <v>568.21111111111111</v>
      </c>
      <c r="L89" s="23">
        <v>619.86666666666667</v>
      </c>
      <c r="M89" s="23">
        <v>671.52222222222224</v>
      </c>
      <c r="N89" s="23">
        <v>723.17777777777781</v>
      </c>
      <c r="O89" s="23">
        <v>774.83333333333326</v>
      </c>
      <c r="P89" s="23">
        <v>826.48888888888894</v>
      </c>
      <c r="Q89" s="23">
        <v>878.14444444444439</v>
      </c>
      <c r="R89" s="23">
        <v>929.8</v>
      </c>
    </row>
    <row r="90" spans="2:18" ht="21.6" customHeight="1" x14ac:dyDescent="0.25">
      <c r="B90" s="55"/>
      <c r="C90" s="27">
        <v>50</v>
      </c>
      <c r="D90" s="24">
        <v>221.91111111111113</v>
      </c>
      <c r="E90" s="24">
        <v>277.38888888888886</v>
      </c>
      <c r="F90" s="24">
        <v>332.86666666666673</v>
      </c>
      <c r="G90" s="24">
        <v>388.34444444444443</v>
      </c>
      <c r="H90" s="24">
        <v>443.82222222222231</v>
      </c>
      <c r="I90" s="24">
        <v>499.30000000000013</v>
      </c>
      <c r="J90" s="24">
        <v>554.77777777777783</v>
      </c>
      <c r="K90" s="24">
        <v>610.2555555555557</v>
      </c>
      <c r="L90" s="24">
        <v>665.73333333333335</v>
      </c>
      <c r="M90" s="24">
        <v>721.21111111111122</v>
      </c>
      <c r="N90" s="24">
        <v>776.68888888888898</v>
      </c>
      <c r="O90" s="24">
        <v>832.16666666666674</v>
      </c>
      <c r="P90" s="24">
        <v>887.64444444444462</v>
      </c>
      <c r="Q90" s="24">
        <v>943.12222222222226</v>
      </c>
      <c r="R90" s="24">
        <v>998.60000000000014</v>
      </c>
    </row>
    <row r="91" spans="2:18" ht="21.6" customHeight="1" x14ac:dyDescent="0.25">
      <c r="B91" s="55"/>
      <c r="C91" s="27">
        <v>60</v>
      </c>
      <c r="D91" s="24">
        <v>237.2</v>
      </c>
      <c r="E91" s="24">
        <v>296.49999999999994</v>
      </c>
      <c r="F91" s="24">
        <v>355.80000000000007</v>
      </c>
      <c r="G91" s="24">
        <v>415.09999999999997</v>
      </c>
      <c r="H91" s="24">
        <v>474.40000000000003</v>
      </c>
      <c r="I91" s="24">
        <v>533.70000000000005</v>
      </c>
      <c r="J91" s="24">
        <v>593</v>
      </c>
      <c r="K91" s="24">
        <v>652.30000000000007</v>
      </c>
      <c r="L91" s="24">
        <v>711.6</v>
      </c>
      <c r="M91" s="24">
        <v>770.9</v>
      </c>
      <c r="N91" s="24">
        <v>830.2</v>
      </c>
      <c r="O91" s="24">
        <v>889.5</v>
      </c>
      <c r="P91" s="24">
        <v>948.80000000000007</v>
      </c>
      <c r="Q91" s="24">
        <v>1008.1</v>
      </c>
      <c r="R91" s="24">
        <v>1067.4000000000001</v>
      </c>
    </row>
    <row r="92" spans="2:18" ht="21.6" customHeight="1" x14ac:dyDescent="0.25">
      <c r="B92" s="54">
        <v>13</v>
      </c>
      <c r="C92" s="27">
        <v>30</v>
      </c>
      <c r="D92" s="22">
        <v>394.76948868398989</v>
      </c>
      <c r="E92" s="22">
        <v>493.46186085498738</v>
      </c>
      <c r="F92" s="22">
        <v>592.15423302598504</v>
      </c>
      <c r="G92" s="22">
        <v>690.84660519698241</v>
      </c>
      <c r="H92" s="22">
        <v>789.5389773679799</v>
      </c>
      <c r="I92" s="22">
        <v>888.2313495389775</v>
      </c>
      <c r="J92" s="22">
        <v>986.92372170997487</v>
      </c>
      <c r="K92" s="22">
        <v>1085.6160938809724</v>
      </c>
      <c r="L92" s="22">
        <v>1184.3084660519698</v>
      </c>
      <c r="M92" s="22">
        <v>1283.0008382229673</v>
      </c>
      <c r="N92" s="22">
        <v>1381.693210393965</v>
      </c>
      <c r="O92" s="22">
        <v>1480.3855825649623</v>
      </c>
      <c r="P92" s="22">
        <v>1579.0779547359598</v>
      </c>
      <c r="Q92" s="22">
        <v>1677.7703269069573</v>
      </c>
      <c r="R92" s="22">
        <v>1776.4626990779548</v>
      </c>
    </row>
    <row r="93" spans="2:18" ht="21.6" customHeight="1" x14ac:dyDescent="0.25">
      <c r="B93" s="55"/>
      <c r="C93" s="27">
        <v>40</v>
      </c>
      <c r="D93" s="23">
        <v>450.74875207986685</v>
      </c>
      <c r="E93" s="23">
        <v>563.43594009983349</v>
      </c>
      <c r="F93" s="23">
        <v>676.12312811980041</v>
      </c>
      <c r="G93" s="23">
        <v>788.810316139767</v>
      </c>
      <c r="H93" s="23">
        <v>901.49750415973381</v>
      </c>
      <c r="I93" s="23">
        <v>1014.1846921797006</v>
      </c>
      <c r="J93" s="23">
        <v>1126.8718801996672</v>
      </c>
      <c r="K93" s="23">
        <v>1239.5590682196341</v>
      </c>
      <c r="L93" s="23">
        <v>1352.2462562396006</v>
      </c>
      <c r="M93" s="23">
        <v>1464.9334442595675</v>
      </c>
      <c r="N93" s="23">
        <v>1577.6206322795342</v>
      </c>
      <c r="O93" s="23">
        <v>1690.3078202995007</v>
      </c>
      <c r="P93" s="23">
        <v>1802.9950083194676</v>
      </c>
      <c r="Q93" s="23">
        <v>1915.6821963394341</v>
      </c>
      <c r="R93" s="23">
        <v>2028.369384359401</v>
      </c>
    </row>
    <row r="94" spans="2:18" ht="21.6" customHeight="1" x14ac:dyDescent="0.25">
      <c r="B94" s="55"/>
      <c r="C94" s="27">
        <v>50</v>
      </c>
      <c r="D94" s="24">
        <v>489.9</v>
      </c>
      <c r="E94" s="24">
        <v>612.37499999999989</v>
      </c>
      <c r="F94" s="24">
        <v>734.85000000000014</v>
      </c>
      <c r="G94" s="24">
        <v>857.32499999999993</v>
      </c>
      <c r="H94" s="24">
        <v>979.80000000000007</v>
      </c>
      <c r="I94" s="24">
        <v>1102.2750000000001</v>
      </c>
      <c r="J94" s="24">
        <v>1224.75</v>
      </c>
      <c r="K94" s="24">
        <v>1347.2250000000001</v>
      </c>
      <c r="L94" s="24">
        <v>1469.7</v>
      </c>
      <c r="M94" s="24">
        <v>1592.175</v>
      </c>
      <c r="N94" s="24">
        <v>1714.65</v>
      </c>
      <c r="O94" s="24">
        <v>1837.125</v>
      </c>
      <c r="P94" s="24">
        <v>1959.6000000000001</v>
      </c>
      <c r="Q94" s="24">
        <v>2082.0749999999998</v>
      </c>
      <c r="R94" s="24">
        <v>2204.5500000000002</v>
      </c>
    </row>
    <row r="95" spans="2:18" ht="21.6" customHeight="1" x14ac:dyDescent="0.25">
      <c r="B95" s="55"/>
      <c r="C95" s="27">
        <v>60</v>
      </c>
      <c r="D95" s="24">
        <v>529.13333333333321</v>
      </c>
      <c r="E95" s="24">
        <v>661.41666666666652</v>
      </c>
      <c r="F95" s="24">
        <v>793.7</v>
      </c>
      <c r="G95" s="24">
        <v>925.98333333333323</v>
      </c>
      <c r="H95" s="24">
        <v>1058.2666666666667</v>
      </c>
      <c r="I95" s="24">
        <v>1190.5500000000002</v>
      </c>
      <c r="J95" s="24">
        <v>1322.8333333333333</v>
      </c>
      <c r="K95" s="24">
        <v>1455.1166666666668</v>
      </c>
      <c r="L95" s="24">
        <v>1587.3999999999999</v>
      </c>
      <c r="M95" s="24">
        <v>1719.6833333333334</v>
      </c>
      <c r="N95" s="24">
        <v>1851.9666666666667</v>
      </c>
      <c r="O95" s="24">
        <v>1984.25</v>
      </c>
      <c r="P95" s="24">
        <v>2116.5333333333333</v>
      </c>
      <c r="Q95" s="24">
        <v>2248.8166666666666</v>
      </c>
      <c r="R95" s="24">
        <v>2381.1</v>
      </c>
    </row>
    <row r="96" spans="2:18" ht="21.6" customHeight="1" x14ac:dyDescent="0.25">
      <c r="B96" s="56">
        <v>18</v>
      </c>
      <c r="C96" s="27">
        <v>30</v>
      </c>
      <c r="D96" s="22">
        <v>597.89121338912128</v>
      </c>
      <c r="E96" s="22">
        <v>747.3640167364016</v>
      </c>
      <c r="F96" s="22">
        <v>896.83682008368214</v>
      </c>
      <c r="G96" s="22">
        <v>1046.3096234309623</v>
      </c>
      <c r="H96" s="22">
        <v>1195.7824267782428</v>
      </c>
      <c r="I96" s="22">
        <v>1345.2552301255232</v>
      </c>
      <c r="J96" s="22">
        <v>1494.7280334728034</v>
      </c>
      <c r="K96" s="22">
        <v>1644.2008368200839</v>
      </c>
      <c r="L96" s="22">
        <v>1793.6736401673641</v>
      </c>
      <c r="M96" s="22">
        <v>1943.1464435146445</v>
      </c>
      <c r="N96" s="22">
        <v>2092.6192468619251</v>
      </c>
      <c r="O96" s="22">
        <v>2242.0920502092049</v>
      </c>
      <c r="P96" s="22">
        <v>2391.5648535564856</v>
      </c>
      <c r="Q96" s="22">
        <v>2541.0376569037658</v>
      </c>
      <c r="R96" s="22">
        <v>2690.5104602510464</v>
      </c>
    </row>
    <row r="97" spans="2:39" ht="21.6" customHeight="1" x14ac:dyDescent="0.25">
      <c r="B97" s="56"/>
      <c r="C97" s="27">
        <v>40</v>
      </c>
      <c r="D97" s="23">
        <v>672.50429200983024</v>
      </c>
      <c r="E97" s="23">
        <v>840.63036501228771</v>
      </c>
      <c r="F97" s="23">
        <v>1008.7564380147455</v>
      </c>
      <c r="G97" s="23">
        <v>1176.8825110172029</v>
      </c>
      <c r="H97" s="23">
        <v>1345.0085840196607</v>
      </c>
      <c r="I97" s="23">
        <v>1513.1346570221183</v>
      </c>
      <c r="J97" s="23">
        <v>1681.2607300245757</v>
      </c>
      <c r="K97" s="23">
        <v>1849.3868030270335</v>
      </c>
      <c r="L97" s="23">
        <v>2017.5128760294906</v>
      </c>
      <c r="M97" s="23">
        <v>2185.6389490319484</v>
      </c>
      <c r="N97" s="23">
        <v>2353.7650220344062</v>
      </c>
      <c r="O97" s="23">
        <v>2521.8910950368636</v>
      </c>
      <c r="P97" s="23">
        <v>2690.0171680393214</v>
      </c>
      <c r="Q97" s="23">
        <v>2858.1432410417783</v>
      </c>
      <c r="R97" s="23">
        <v>3026.2693140442361</v>
      </c>
    </row>
    <row r="98" spans="2:39" ht="21.6" customHeight="1" x14ac:dyDescent="0.25">
      <c r="B98" s="56"/>
      <c r="C98" s="27">
        <v>50</v>
      </c>
      <c r="D98" s="24">
        <v>747.11737063053897</v>
      </c>
      <c r="E98" s="24">
        <v>933.89671328817371</v>
      </c>
      <c r="F98" s="24">
        <v>1120.6760559458087</v>
      </c>
      <c r="G98" s="24">
        <v>1307.4553986034432</v>
      </c>
      <c r="H98" s="24">
        <v>1494.2347412610782</v>
      </c>
      <c r="I98" s="24">
        <v>1681.0140839187131</v>
      </c>
      <c r="J98" s="24">
        <v>1867.7934265763477</v>
      </c>
      <c r="K98" s="24">
        <v>2054.5727692339824</v>
      </c>
      <c r="L98" s="24">
        <v>2241.3521118916169</v>
      </c>
      <c r="M98" s="24">
        <v>2428.1314545492519</v>
      </c>
      <c r="N98" s="24">
        <v>2614.9107972068869</v>
      </c>
      <c r="O98" s="24">
        <v>2801.6901398645214</v>
      </c>
      <c r="P98" s="24">
        <v>2988.4694825221563</v>
      </c>
      <c r="Q98" s="24">
        <v>3175.2488251797909</v>
      </c>
      <c r="R98" s="24">
        <v>3362.0281678374258</v>
      </c>
    </row>
    <row r="99" spans="2:39" ht="21.6" customHeight="1" x14ac:dyDescent="0.25">
      <c r="B99" s="56"/>
      <c r="C99" s="27">
        <v>60</v>
      </c>
      <c r="D99" s="24">
        <v>821.73044925124793</v>
      </c>
      <c r="E99" s="24">
        <v>1027.1630615640597</v>
      </c>
      <c r="F99" s="24">
        <v>1232.5956738768721</v>
      </c>
      <c r="G99" s="24">
        <v>1438.0282861896837</v>
      </c>
      <c r="H99" s="24">
        <v>1643.4608985024961</v>
      </c>
      <c r="I99" s="24">
        <v>1848.8935108153082</v>
      </c>
      <c r="J99" s="24">
        <v>2054.3261231281199</v>
      </c>
      <c r="K99" s="24">
        <v>2259.758735440932</v>
      </c>
      <c r="L99" s="24">
        <v>2465.1913477537437</v>
      </c>
      <c r="M99" s="24">
        <v>2670.6239600665558</v>
      </c>
      <c r="N99" s="24">
        <v>2876.0565723793679</v>
      </c>
      <c r="O99" s="24">
        <v>3081.4891846921801</v>
      </c>
      <c r="P99" s="24">
        <v>3286.9217970049922</v>
      </c>
      <c r="Q99" s="24">
        <v>3492.3544093178039</v>
      </c>
      <c r="R99" s="24">
        <v>3697.787021630616</v>
      </c>
    </row>
    <row r="100" spans="2:39" ht="21.6" customHeight="1" x14ac:dyDescent="0.25">
      <c r="B100" s="56">
        <v>23</v>
      </c>
      <c r="C100" s="27">
        <v>30</v>
      </c>
      <c r="D100" s="22">
        <v>843.9</v>
      </c>
      <c r="E100" s="22">
        <v>1054.8749999999998</v>
      </c>
      <c r="F100" s="22">
        <v>1265.8500000000001</v>
      </c>
      <c r="G100" s="22">
        <v>1476.8249999999998</v>
      </c>
      <c r="H100" s="22">
        <v>1687.8000000000002</v>
      </c>
      <c r="I100" s="22">
        <v>1898.7750000000003</v>
      </c>
      <c r="J100" s="22">
        <v>2109.75</v>
      </c>
      <c r="K100" s="22">
        <v>2320.7250000000004</v>
      </c>
      <c r="L100" s="22">
        <v>2531.6999999999998</v>
      </c>
      <c r="M100" s="22">
        <v>2742.6750000000002</v>
      </c>
      <c r="N100" s="22">
        <v>2953.65</v>
      </c>
      <c r="O100" s="22">
        <v>3164.625</v>
      </c>
      <c r="P100" s="22">
        <v>3375.6000000000004</v>
      </c>
      <c r="Q100" s="22">
        <v>3586.5749999999998</v>
      </c>
      <c r="R100" s="22">
        <v>3797.55</v>
      </c>
    </row>
    <row r="101" spans="2:39" ht="21.6" customHeight="1" x14ac:dyDescent="0.25">
      <c r="B101" s="56"/>
      <c r="C101" s="27">
        <v>40</v>
      </c>
      <c r="D101" s="23">
        <v>929.7162919789065</v>
      </c>
      <c r="E101" s="23">
        <v>1162.1453649736329</v>
      </c>
      <c r="F101" s="23">
        <v>1394.5744379683599</v>
      </c>
      <c r="G101" s="23">
        <v>1627.0035109630862</v>
      </c>
      <c r="H101" s="23">
        <v>1859.4325839578132</v>
      </c>
      <c r="I101" s="23">
        <v>2091.8616569525398</v>
      </c>
      <c r="J101" s="23">
        <v>2324.2907299472663</v>
      </c>
      <c r="K101" s="23">
        <v>2556.7198029419933</v>
      </c>
      <c r="L101" s="23">
        <v>2789.1488759367194</v>
      </c>
      <c r="M101" s="23">
        <v>3021.5779489314464</v>
      </c>
      <c r="N101" s="23">
        <v>3254.0070219261729</v>
      </c>
      <c r="O101" s="23">
        <v>3486.4360949208994</v>
      </c>
      <c r="P101" s="23">
        <v>3718.8651679156264</v>
      </c>
      <c r="Q101" s="23">
        <v>3951.2942409103525</v>
      </c>
      <c r="R101" s="23">
        <v>4183.7233139050795</v>
      </c>
    </row>
    <row r="102" spans="2:39" ht="21.6" customHeight="1" x14ac:dyDescent="0.25">
      <c r="B102" s="56"/>
      <c r="C102" s="27">
        <v>50</v>
      </c>
      <c r="D102" s="24">
        <v>1015.5325839578128</v>
      </c>
      <c r="E102" s="24">
        <v>1269.4157299472658</v>
      </c>
      <c r="F102" s="24">
        <v>1523.2988759367195</v>
      </c>
      <c r="G102" s="24">
        <v>1777.1820219261724</v>
      </c>
      <c r="H102" s="24">
        <v>2031.0651679156258</v>
      </c>
      <c r="I102" s="24">
        <v>2284.9483139050794</v>
      </c>
      <c r="J102" s="24">
        <v>2538.8314598945321</v>
      </c>
      <c r="K102" s="24">
        <v>2792.7146058839858</v>
      </c>
      <c r="L102" s="24">
        <v>3046.5977518734385</v>
      </c>
      <c r="M102" s="24">
        <v>3300.4808978628921</v>
      </c>
      <c r="N102" s="24">
        <v>3554.3640438523453</v>
      </c>
      <c r="O102" s="24">
        <v>3808.247189841798</v>
      </c>
      <c r="P102" s="24">
        <v>4062.1303358312516</v>
      </c>
      <c r="Q102" s="24">
        <v>4316.0134818207043</v>
      </c>
      <c r="R102" s="24">
        <v>4569.896627810158</v>
      </c>
    </row>
    <row r="103" spans="2:39" ht="21.6" customHeight="1" x14ac:dyDescent="0.25">
      <c r="B103" s="56"/>
      <c r="C103" s="28">
        <v>60</v>
      </c>
      <c r="D103" s="25">
        <v>1101.3488759367192</v>
      </c>
      <c r="E103" s="25">
        <v>1376.686094920899</v>
      </c>
      <c r="F103" s="25">
        <v>1652.0233139050792</v>
      </c>
      <c r="G103" s="25">
        <v>1927.3605328892588</v>
      </c>
      <c r="H103" s="25">
        <v>2202.6977518734388</v>
      </c>
      <c r="I103" s="25">
        <v>2478.0349708576191</v>
      </c>
      <c r="J103" s="25">
        <v>2753.3721898417984</v>
      </c>
      <c r="K103" s="25">
        <v>3028.7094088259787</v>
      </c>
      <c r="L103" s="25">
        <v>3304.046627810158</v>
      </c>
      <c r="M103" s="25">
        <v>3579.3838467943383</v>
      </c>
      <c r="N103" s="25">
        <v>3854.7210657785181</v>
      </c>
      <c r="O103" s="25">
        <v>4130.0582847626974</v>
      </c>
      <c r="P103" s="25">
        <v>4405.3955037468777</v>
      </c>
      <c r="Q103" s="25">
        <v>4680.732722731057</v>
      </c>
      <c r="R103" s="25">
        <v>4956.0699417152373</v>
      </c>
    </row>
    <row r="104" spans="2:39" s="29" customFormat="1" ht="21.6" customHeight="1" x14ac:dyDescent="0.25"/>
    <row r="105" spans="2:39" s="29" customFormat="1" ht="21.6" customHeight="1" x14ac:dyDescent="0.25"/>
    <row r="106" spans="2:39" s="29" customFormat="1" ht="21.6" customHeight="1" x14ac:dyDescent="0.25">
      <c r="B106" s="57" t="s">
        <v>3</v>
      </c>
      <c r="C106" s="53"/>
      <c r="D106" s="33" t="s">
        <v>4</v>
      </c>
      <c r="E106" s="34">
        <v>1.4289000000000001</v>
      </c>
      <c r="F106" s="34">
        <v>1.4000999999999999</v>
      </c>
      <c r="G106" s="34">
        <v>1.3754</v>
      </c>
      <c r="H106" s="34">
        <v>1.3545</v>
      </c>
      <c r="I106" s="34">
        <v>1.4433</v>
      </c>
      <c r="J106" s="34">
        <v>1.4407000000000001</v>
      </c>
      <c r="K106" s="34">
        <v>1.3822000000000001</v>
      </c>
      <c r="L106" s="34">
        <v>1.3340000000000001</v>
      </c>
      <c r="M106" s="34">
        <v>1.4862</v>
      </c>
      <c r="N106" s="34">
        <v>1.4231</v>
      </c>
      <c r="O106" s="34">
        <v>1.3740000000000001</v>
      </c>
      <c r="P106" s="34">
        <v>1.3347</v>
      </c>
      <c r="Q106" s="34">
        <v>1.4439</v>
      </c>
      <c r="R106" s="34">
        <v>1.3973</v>
      </c>
      <c r="S106" s="34">
        <v>1.3595999999999999</v>
      </c>
      <c r="T106" s="34">
        <v>1.3282</v>
      </c>
      <c r="V106" s="2" t="s">
        <v>5</v>
      </c>
    </row>
    <row r="107" spans="2:39" s="29" customFormat="1" ht="21.6" customHeight="1" x14ac:dyDescent="0.25">
      <c r="B107" s="58"/>
      <c r="C107" s="53"/>
      <c r="D107" s="33" t="s">
        <v>6</v>
      </c>
      <c r="E107" s="35" t="s">
        <v>7</v>
      </c>
      <c r="F107" s="35" t="s">
        <v>8</v>
      </c>
      <c r="G107" s="35" t="s">
        <v>9</v>
      </c>
      <c r="H107" s="35" t="s">
        <v>10</v>
      </c>
      <c r="I107" s="35" t="s">
        <v>11</v>
      </c>
      <c r="J107" s="35" t="s">
        <v>12</v>
      </c>
      <c r="K107" s="35" t="s">
        <v>13</v>
      </c>
      <c r="L107" s="35" t="s">
        <v>14</v>
      </c>
      <c r="M107" s="35" t="s">
        <v>15</v>
      </c>
      <c r="N107" s="35" t="s">
        <v>16</v>
      </c>
      <c r="O107" s="35" t="s">
        <v>17</v>
      </c>
      <c r="P107" s="35" t="s">
        <v>18</v>
      </c>
      <c r="Q107" s="35" t="s">
        <v>19</v>
      </c>
      <c r="R107" s="35" t="s">
        <v>20</v>
      </c>
      <c r="S107" s="35" t="s">
        <v>21</v>
      </c>
      <c r="T107" s="35" t="s">
        <v>22</v>
      </c>
    </row>
    <row r="108" spans="2:39" s="29" customFormat="1" ht="21.6" customHeight="1" x14ac:dyDescent="0.25">
      <c r="B108" s="30">
        <v>80</v>
      </c>
      <c r="C108" s="32"/>
      <c r="D108" s="2"/>
      <c r="E108" s="36">
        <f>($B108/50)^E$106</f>
        <v>1.9573434785806474</v>
      </c>
      <c r="F108" s="36">
        <f t="shared" ref="F108:P123" si="16">($B108/50)^F$106</f>
        <v>1.9310271845401237</v>
      </c>
      <c r="G108" s="36">
        <f t="shared" si="16"/>
        <v>1.9087393379696462</v>
      </c>
      <c r="H108" s="36">
        <f t="shared" si="16"/>
        <v>1.8900814356963849</v>
      </c>
      <c r="I108" s="36">
        <f t="shared" si="16"/>
        <v>1.9706358124020644</v>
      </c>
      <c r="J108" s="36">
        <f t="shared" si="16"/>
        <v>1.9682291476273357</v>
      </c>
      <c r="K108" s="36">
        <f t="shared" si="16"/>
        <v>1.9148494748724596</v>
      </c>
      <c r="L108" s="36">
        <f t="shared" si="16"/>
        <v>1.8719578118823366</v>
      </c>
      <c r="M108" s="36">
        <f t="shared" si="16"/>
        <v>2.0107733388764557</v>
      </c>
      <c r="N108" s="36">
        <f t="shared" si="16"/>
        <v>1.9520149851490722</v>
      </c>
      <c r="O108" s="36">
        <f t="shared" si="16"/>
        <v>1.907483790910538</v>
      </c>
      <c r="P108" s="36">
        <f>($B108/50)^P$106</f>
        <v>1.8725737920820713</v>
      </c>
      <c r="Q108" s="36">
        <f t="shared" ref="Q108:T123" si="17">($B108/50)^Q$106</f>
        <v>1.971191614357312</v>
      </c>
      <c r="R108" s="36">
        <f t="shared" si="17"/>
        <v>1.9284876045654351</v>
      </c>
      <c r="S108" s="36">
        <f t="shared" si="17"/>
        <v>1.8946174301410057</v>
      </c>
      <c r="T108" s="36">
        <f t="shared" si="17"/>
        <v>1.8668617646050167</v>
      </c>
    </row>
    <row r="109" spans="2:39" s="29" customFormat="1" ht="21.6" customHeight="1" x14ac:dyDescent="0.25">
      <c r="B109" s="31">
        <v>79.5</v>
      </c>
      <c r="C109" s="32"/>
      <c r="D109" s="2"/>
      <c r="E109" s="36">
        <f t="shared" ref="E109:T138" si="18">($B109/50)^E$106</f>
        <v>1.9398866349870085</v>
      </c>
      <c r="F109" s="36">
        <f t="shared" si="16"/>
        <v>1.9141506436534534</v>
      </c>
      <c r="G109" s="36">
        <f t="shared" si="16"/>
        <v>1.8923506111823287</v>
      </c>
      <c r="H109" s="36">
        <f t="shared" si="16"/>
        <v>1.874098464739665</v>
      </c>
      <c r="I109" s="36">
        <f t="shared" si="16"/>
        <v>1.9528841001802917</v>
      </c>
      <c r="J109" s="36">
        <f t="shared" si="16"/>
        <v>1.9505309102496178</v>
      </c>
      <c r="K109" s="36">
        <f t="shared" si="16"/>
        <v>1.8983273517039698</v>
      </c>
      <c r="L109" s="36">
        <f t="shared" si="16"/>
        <v>1.8563666765616753</v>
      </c>
      <c r="M109" s="36">
        <f t="shared" si="16"/>
        <v>1.9921241767077909</v>
      </c>
      <c r="N109" s="36">
        <f t="shared" si="16"/>
        <v>1.9346760152812938</v>
      </c>
      <c r="O109" s="36">
        <f t="shared" si="16"/>
        <v>1.8911224436169618</v>
      </c>
      <c r="P109" s="36">
        <f t="shared" si="16"/>
        <v>1.8569693766409328</v>
      </c>
      <c r="Q109" s="36">
        <f t="shared" si="17"/>
        <v>1.9534275470534335</v>
      </c>
      <c r="R109" s="36">
        <f t="shared" si="17"/>
        <v>1.911666817627061</v>
      </c>
      <c r="S109" s="36">
        <f t="shared" si="17"/>
        <v>1.8785360345541409</v>
      </c>
      <c r="T109" s="36">
        <f t="shared" si="17"/>
        <v>1.8513803950896197</v>
      </c>
      <c r="W109" s="29" t="s">
        <v>4</v>
      </c>
      <c r="X109" s="29">
        <v>1.4289000000000001</v>
      </c>
      <c r="Y109" s="29">
        <v>1.4000999999999999</v>
      </c>
      <c r="Z109" s="29">
        <v>1.3754</v>
      </c>
      <c r="AA109" s="29">
        <v>1.3545</v>
      </c>
      <c r="AB109" s="29">
        <v>1.4433</v>
      </c>
      <c r="AC109" s="29">
        <v>1.4407000000000001</v>
      </c>
      <c r="AD109" s="29">
        <v>1.3822000000000001</v>
      </c>
      <c r="AE109" s="29">
        <v>1.3340000000000001</v>
      </c>
      <c r="AF109" s="29">
        <v>1.4862</v>
      </c>
      <c r="AG109" s="29">
        <v>1.4231</v>
      </c>
      <c r="AH109" s="29">
        <v>1.3740000000000001</v>
      </c>
      <c r="AI109" s="29">
        <v>1.3347</v>
      </c>
      <c r="AJ109" s="29">
        <v>1.4439</v>
      </c>
      <c r="AK109" s="29">
        <v>1.3973</v>
      </c>
      <c r="AL109" s="29">
        <v>1.3595999999999999</v>
      </c>
      <c r="AM109" s="29">
        <v>1.3282</v>
      </c>
    </row>
    <row r="110" spans="2:39" s="29" customFormat="1" ht="21.6" customHeight="1" x14ac:dyDescent="0.25">
      <c r="B110" s="31">
        <v>79</v>
      </c>
      <c r="C110" s="32"/>
      <c r="D110" s="2"/>
      <c r="E110" s="36">
        <f t="shared" si="18"/>
        <v>1.9224768177430913</v>
      </c>
      <c r="F110" s="36">
        <f t="shared" si="16"/>
        <v>1.8973165169244148</v>
      </c>
      <c r="G110" s="36">
        <f t="shared" si="16"/>
        <v>1.8760005328464271</v>
      </c>
      <c r="H110" s="36">
        <f t="shared" si="16"/>
        <v>1.8581510892688464</v>
      </c>
      <c r="I110" s="36">
        <f t="shared" si="16"/>
        <v>1.9351818119486723</v>
      </c>
      <c r="J110" s="36">
        <f t="shared" si="16"/>
        <v>1.9328816593755731</v>
      </c>
      <c r="K110" s="36">
        <f t="shared" si="16"/>
        <v>1.8818448964947621</v>
      </c>
      <c r="L110" s="36">
        <f t="shared" si="16"/>
        <v>1.8408082582354399</v>
      </c>
      <c r="M110" s="36">
        <f t="shared" si="16"/>
        <v>1.9735319542794849</v>
      </c>
      <c r="N110" s="36">
        <f t="shared" si="16"/>
        <v>1.9173831234267638</v>
      </c>
      <c r="O110" s="36">
        <f t="shared" si="16"/>
        <v>1.8747995364838812</v>
      </c>
      <c r="P110" s="36">
        <f t="shared" si="16"/>
        <v>1.841397774616373</v>
      </c>
      <c r="Q110" s="36">
        <f t="shared" si="17"/>
        <v>1.9357130049861999</v>
      </c>
      <c r="R110" s="36">
        <f t="shared" si="17"/>
        <v>1.8948880092509399</v>
      </c>
      <c r="S110" s="36">
        <f t="shared" si="17"/>
        <v>1.8624909683170128</v>
      </c>
      <c r="T110" s="36">
        <f t="shared" si="17"/>
        <v>1.8359309486752495</v>
      </c>
      <c r="W110" s="29" t="s">
        <v>6</v>
      </c>
      <c r="X110" s="29" t="s">
        <v>7</v>
      </c>
      <c r="Y110" s="29" t="s">
        <v>8</v>
      </c>
      <c r="Z110" s="29" t="s">
        <v>9</v>
      </c>
      <c r="AA110" s="29" t="s">
        <v>10</v>
      </c>
      <c r="AB110" s="29" t="s">
        <v>11</v>
      </c>
      <c r="AC110" s="29" t="s">
        <v>12</v>
      </c>
      <c r="AD110" s="29" t="s">
        <v>13</v>
      </c>
      <c r="AE110" s="29" t="s">
        <v>14</v>
      </c>
      <c r="AF110" s="29" t="s">
        <v>15</v>
      </c>
      <c r="AG110" s="29" t="s">
        <v>16</v>
      </c>
      <c r="AH110" s="29" t="s">
        <v>17</v>
      </c>
      <c r="AI110" s="29" t="s">
        <v>18</v>
      </c>
      <c r="AJ110" s="29" t="s">
        <v>19</v>
      </c>
      <c r="AK110" s="29" t="s">
        <v>20</v>
      </c>
      <c r="AL110" s="29" t="s">
        <v>21</v>
      </c>
      <c r="AM110" s="29" t="s">
        <v>22</v>
      </c>
    </row>
    <row r="111" spans="2:39" s="29" customFormat="1" ht="21.6" customHeight="1" x14ac:dyDescent="0.25">
      <c r="B111" s="31">
        <v>78.5</v>
      </c>
      <c r="C111" s="32"/>
      <c r="D111" s="2"/>
      <c r="E111" s="36">
        <f t="shared" si="18"/>
        <v>1.9051141966000718</v>
      </c>
      <c r="F111" s="36">
        <f t="shared" si="16"/>
        <v>1.8805249651909968</v>
      </c>
      <c r="G111" s="36">
        <f t="shared" si="16"/>
        <v>1.8596892555662998</v>
      </c>
      <c r="H111" s="36">
        <f t="shared" si="16"/>
        <v>1.842239454546172</v>
      </c>
      <c r="I111" s="36">
        <f t="shared" si="16"/>
        <v>1.9175291216068155</v>
      </c>
      <c r="J111" s="36">
        <f t="shared" si="16"/>
        <v>1.9152815681719151</v>
      </c>
      <c r="K111" s="36">
        <f t="shared" si="16"/>
        <v>1.8654022641661889</v>
      </c>
      <c r="L111" s="36">
        <f t="shared" si="16"/>
        <v>1.8252826946681449</v>
      </c>
      <c r="M111" s="36">
        <f t="shared" si="16"/>
        <v>1.9549968564716651</v>
      </c>
      <c r="N111" s="36">
        <f t="shared" si="16"/>
        <v>1.9001364776057266</v>
      </c>
      <c r="O111" s="36">
        <f t="shared" si="16"/>
        <v>1.8585152216340943</v>
      </c>
      <c r="P111" s="36">
        <f t="shared" si="16"/>
        <v>1.8258591240333906</v>
      </c>
      <c r="Q111" s="36">
        <f t="shared" si="17"/>
        <v>1.9180481622233194</v>
      </c>
      <c r="R111" s="36">
        <f t="shared" si="17"/>
        <v>1.8781513393676559</v>
      </c>
      <c r="S111" s="36">
        <f t="shared" si="17"/>
        <v>1.8464823785129714</v>
      </c>
      <c r="T111" s="36">
        <f t="shared" si="17"/>
        <v>1.8205135609566259</v>
      </c>
    </row>
    <row r="112" spans="2:39" s="29" customFormat="1" ht="21.6" customHeight="1" x14ac:dyDescent="0.25">
      <c r="B112" s="31">
        <v>78</v>
      </c>
      <c r="C112" s="32"/>
      <c r="D112" s="2"/>
      <c r="E112" s="36">
        <f t="shared" si="18"/>
        <v>1.8877989430055448</v>
      </c>
      <c r="F112" s="36">
        <f t="shared" si="16"/>
        <v>1.8637761509281479</v>
      </c>
      <c r="G112" s="36">
        <f t="shared" si="16"/>
        <v>1.8434169335235671</v>
      </c>
      <c r="H112" s="36">
        <f t="shared" si="16"/>
        <v>1.8263637073546768</v>
      </c>
      <c r="I112" s="36">
        <f t="shared" si="16"/>
        <v>1.8999262047762</v>
      </c>
      <c r="J112" s="36">
        <f t="shared" si="16"/>
        <v>1.8977308115228486</v>
      </c>
      <c r="K112" s="36">
        <f t="shared" si="16"/>
        <v>1.8489996112340761</v>
      </c>
      <c r="L112" s="36">
        <f t="shared" si="16"/>
        <v>1.8097901250846649</v>
      </c>
      <c r="M112" s="36">
        <f t="shared" si="16"/>
        <v>1.9365190699443611</v>
      </c>
      <c r="N112" s="36">
        <f t="shared" si="16"/>
        <v>1.8829362475237787</v>
      </c>
      <c r="O112" s="36">
        <f t="shared" si="16"/>
        <v>1.8422696527640476</v>
      </c>
      <c r="P112" s="36">
        <f t="shared" si="16"/>
        <v>1.810353564379487</v>
      </c>
      <c r="Q112" s="36">
        <f t="shared" si="17"/>
        <v>1.9004331945553665</v>
      </c>
      <c r="R112" s="36">
        <f t="shared" si="17"/>
        <v>1.8614569695383805</v>
      </c>
      <c r="S112" s="36">
        <f t="shared" si="17"/>
        <v>1.8305104137604276</v>
      </c>
      <c r="T112" s="36">
        <f t="shared" si="17"/>
        <v>1.8051283689708582</v>
      </c>
    </row>
    <row r="113" spans="2:25" s="29" customFormat="1" ht="21.6" customHeight="1" x14ac:dyDescent="0.25">
      <c r="B113" s="31">
        <v>77.5</v>
      </c>
      <c r="C113" s="32"/>
      <c r="D113" s="2"/>
      <c r="E113" s="36">
        <f t="shared" si="18"/>
        <v>1.870531230131447</v>
      </c>
      <c r="F113" s="36">
        <f t="shared" si="16"/>
        <v>1.8470702382750224</v>
      </c>
      <c r="G113" s="36">
        <f t="shared" si="16"/>
        <v>1.8271837225036165</v>
      </c>
      <c r="H113" s="36">
        <f t="shared" si="16"/>
        <v>1.8105239960239501</v>
      </c>
      <c r="I113" s="36">
        <f t="shared" si="16"/>
        <v>1.8823732388283547</v>
      </c>
      <c r="J113" s="36">
        <f t="shared" si="16"/>
        <v>1.880229566058206</v>
      </c>
      <c r="K113" s="36">
        <f t="shared" si="16"/>
        <v>1.8326370958354468</v>
      </c>
      <c r="L113" s="36">
        <f t="shared" si="16"/>
        <v>1.7943306901951663</v>
      </c>
      <c r="M113" s="36">
        <f t="shared" si="16"/>
        <v>1.9180987831661429</v>
      </c>
      <c r="N113" s="36">
        <f t="shared" si="16"/>
        <v>1.8657826045996699</v>
      </c>
      <c r="O113" s="36">
        <f t="shared" si="16"/>
        <v>1.826062985170293</v>
      </c>
      <c r="P113" s="36">
        <f t="shared" si="16"/>
        <v>1.7948812366296294</v>
      </c>
      <c r="Q113" s="36">
        <f t="shared" si="17"/>
        <v>1.8828682795239717</v>
      </c>
      <c r="R113" s="36">
        <f t="shared" si="17"/>
        <v>1.8448050629820436</v>
      </c>
      <c r="S113" s="36">
        <f t="shared" si="17"/>
        <v>1.8145752242388062</v>
      </c>
      <c r="T113" s="36">
        <f t="shared" si="17"/>
        <v>1.7897755112221252</v>
      </c>
      <c r="X113" s="29" t="s">
        <v>6</v>
      </c>
      <c r="Y113" s="29" t="s">
        <v>4</v>
      </c>
    </row>
    <row r="114" spans="2:25" s="29" customFormat="1" ht="21.6" customHeight="1" x14ac:dyDescent="0.25">
      <c r="B114" s="31">
        <v>77</v>
      </c>
      <c r="C114" s="32"/>
      <c r="D114" s="2"/>
      <c r="E114" s="36">
        <f t="shared" si="18"/>
        <v>1.8533112329026207</v>
      </c>
      <c r="F114" s="36">
        <f t="shared" si="16"/>
        <v>1.8304073930628624</v>
      </c>
      <c r="G114" s="36">
        <f t="shared" si="16"/>
        <v>1.8109897799227275</v>
      </c>
      <c r="H114" s="36">
        <f t="shared" si="16"/>
        <v>1.7947204704565027</v>
      </c>
      <c r="I114" s="36">
        <f t="shared" si="16"/>
        <v>1.8648704029136858</v>
      </c>
      <c r="J114" s="36">
        <f t="shared" si="16"/>
        <v>1.8627780101822322</v>
      </c>
      <c r="K114" s="36">
        <f t="shared" si="16"/>
        <v>1.8163148777558702</v>
      </c>
      <c r="L114" s="36">
        <f t="shared" si="16"/>
        <v>1.7789045322206281</v>
      </c>
      <c r="M114" s="36">
        <f t="shared" si="16"/>
        <v>1.8997361864434066</v>
      </c>
      <c r="N114" s="36">
        <f t="shared" si="16"/>
        <v>1.8486757219937482</v>
      </c>
      <c r="O114" s="36">
        <f t="shared" si="16"/>
        <v>1.8098953757765643</v>
      </c>
      <c r="P114" s="36">
        <f t="shared" si="16"/>
        <v>1.7794422832717998</v>
      </c>
      <c r="Q114" s="36">
        <f t="shared" si="17"/>
        <v>1.8653535964506596</v>
      </c>
      <c r="R114" s="36">
        <f t="shared" si="17"/>
        <v>1.8281957846031345</v>
      </c>
      <c r="S114" s="36">
        <f t="shared" si="17"/>
        <v>1.798676961715107</v>
      </c>
      <c r="T114" s="36">
        <f t="shared" si="17"/>
        <v>1.7744551277069367</v>
      </c>
      <c r="X114" s="29" t="s">
        <v>7</v>
      </c>
      <c r="Y114" s="29">
        <v>1.4289000000000001</v>
      </c>
    </row>
    <row r="115" spans="2:25" s="29" customFormat="1" ht="21.6" customHeight="1" x14ac:dyDescent="0.25">
      <c r="B115" s="31">
        <v>76.5</v>
      </c>
      <c r="C115" s="32"/>
      <c r="D115" s="2"/>
      <c r="E115" s="36">
        <f t="shared" si="18"/>
        <v>1.8361391280260393</v>
      </c>
      <c r="F115" s="36">
        <f t="shared" si="16"/>
        <v>1.8137877828435252</v>
      </c>
      <c r="G115" s="36">
        <f t="shared" si="16"/>
        <v>1.7948352648558337</v>
      </c>
      <c r="H115" s="36">
        <f t="shared" si="16"/>
        <v>1.7789532821547567</v>
      </c>
      <c r="I115" s="36">
        <f t="shared" si="16"/>
        <v>1.8474178779909673</v>
      </c>
      <c r="J115" s="36">
        <f t="shared" si="16"/>
        <v>1.845376324103031</v>
      </c>
      <c r="K115" s="36">
        <f t="shared" si="16"/>
        <v>1.8000331184574498</v>
      </c>
      <c r="L115" s="36">
        <f t="shared" si="16"/>
        <v>1.7635117949189669</v>
      </c>
      <c r="M115" s="36">
        <f t="shared" si="16"/>
        <v>1.8814314719503282</v>
      </c>
      <c r="N115" s="36">
        <f t="shared" si="16"/>
        <v>1.8316157746370614</v>
      </c>
      <c r="O115" s="36">
        <f t="shared" si="16"/>
        <v>1.7937669831614933</v>
      </c>
      <c r="P115" s="36">
        <f t="shared" si="16"/>
        <v>1.764036848333155</v>
      </c>
      <c r="Q115" s="36">
        <f t="shared" si="17"/>
        <v>1.8478893264663483</v>
      </c>
      <c r="R115" s="36">
        <f t="shared" si="17"/>
        <v>1.8116293010201538</v>
      </c>
      <c r="S115" s="36">
        <f t="shared" si="17"/>
        <v>1.7828157795710944</v>
      </c>
      <c r="T115" s="36">
        <f t="shared" si="17"/>
        <v>1.7591673599399982</v>
      </c>
      <c r="X115" s="29" t="s">
        <v>8</v>
      </c>
      <c r="Y115" s="29">
        <v>1.4000999999999999</v>
      </c>
    </row>
    <row r="116" spans="2:25" s="29" customFormat="1" ht="21.6" customHeight="1" x14ac:dyDescent="0.25">
      <c r="B116" s="31">
        <v>76</v>
      </c>
      <c r="C116" s="32"/>
      <c r="D116" s="2"/>
      <c r="E116" s="36">
        <f t="shared" si="18"/>
        <v>1.819015094020715</v>
      </c>
      <c r="F116" s="36">
        <f t="shared" si="16"/>
        <v>1.7972115769186865</v>
      </c>
      <c r="G116" s="36">
        <f t="shared" si="16"/>
        <v>1.7787203380649423</v>
      </c>
      <c r="H116" s="36">
        <f t="shared" si="16"/>
        <v>1.7632225842486786</v>
      </c>
      <c r="I116" s="36">
        <f t="shared" si="16"/>
        <v>1.8300158468575172</v>
      </c>
      <c r="J116" s="36">
        <f t="shared" si="16"/>
        <v>1.8280246898626977</v>
      </c>
      <c r="K116" s="36">
        <f t="shared" si="16"/>
        <v>1.7837919811074741</v>
      </c>
      <c r="L116" s="36">
        <f t="shared" si="16"/>
        <v>1.7481526236117928</v>
      </c>
      <c r="M116" s="36">
        <f t="shared" si="16"/>
        <v>1.8631848337595036</v>
      </c>
      <c r="N116" s="36">
        <f t="shared" si="16"/>
        <v>1.8146029392611414</v>
      </c>
      <c r="O116" s="36">
        <f t="shared" si="16"/>
        <v>1.7776779675869772</v>
      </c>
      <c r="P116" s="36">
        <f t="shared" si="16"/>
        <v>1.7486650774068102</v>
      </c>
      <c r="Q116" s="36">
        <f t="shared" si="17"/>
        <v>1.8304756525415364</v>
      </c>
      <c r="R116" s="36">
        <f t="shared" si="17"/>
        <v>1.7951057805947335</v>
      </c>
      <c r="S116" s="36">
        <f t="shared" si="17"/>
        <v>1.7669918328311311</v>
      </c>
      <c r="T116" s="36">
        <f t="shared" si="17"/>
        <v>1.7439123509806951</v>
      </c>
      <c r="X116" s="29" t="s">
        <v>9</v>
      </c>
      <c r="Y116" s="29">
        <v>1.3754</v>
      </c>
    </row>
    <row r="117" spans="2:25" s="29" customFormat="1" ht="21.6" customHeight="1" x14ac:dyDescent="0.25">
      <c r="B117" s="31">
        <v>75.5</v>
      </c>
      <c r="C117" s="32"/>
      <c r="D117" s="2"/>
      <c r="E117" s="36">
        <f t="shared" si="18"/>
        <v>1.8019393112483062</v>
      </c>
      <c r="F117" s="36">
        <f t="shared" si="16"/>
        <v>1.7806789463697308</v>
      </c>
      <c r="G117" s="36">
        <f t="shared" si="16"/>
        <v>1.7626451620282291</v>
      </c>
      <c r="H117" s="36">
        <f t="shared" si="16"/>
        <v>1.7475285315240723</v>
      </c>
      <c r="I117" s="36">
        <f t="shared" si="16"/>
        <v>1.812664494180078</v>
      </c>
      <c r="J117" s="36">
        <f t="shared" si="16"/>
        <v>1.8107232913681532</v>
      </c>
      <c r="K117" s="36">
        <f t="shared" si="16"/>
        <v>1.7675916306077473</v>
      </c>
      <c r="L117" s="36">
        <f t="shared" si="16"/>
        <v>1.7328271652118032</v>
      </c>
      <c r="M117" s="36">
        <f t="shared" si="16"/>
        <v>1.8449964678732942</v>
      </c>
      <c r="N117" s="36">
        <f t="shared" si="16"/>
        <v>1.797637394428486</v>
      </c>
      <c r="O117" s="36">
        <f t="shared" si="16"/>
        <v>1.761628491027226</v>
      </c>
      <c r="P117" s="36">
        <f t="shared" si="16"/>
        <v>1.7333271176792682</v>
      </c>
      <c r="Q117" s="36">
        <f t="shared" si="17"/>
        <v>1.8131127595171934</v>
      </c>
      <c r="R117" s="36">
        <f t="shared" si="17"/>
        <v>1.7786253934614458</v>
      </c>
      <c r="S117" s="36">
        <f t="shared" si="17"/>
        <v>1.7512052781906799</v>
      </c>
      <c r="T117" s="36">
        <f t="shared" si="17"/>
        <v>1.7286902454602153</v>
      </c>
      <c r="X117" s="29" t="s">
        <v>10</v>
      </c>
      <c r="Y117" s="29">
        <v>1.3545</v>
      </c>
    </row>
    <row r="118" spans="2:25" s="29" customFormat="1" ht="21.6" customHeight="1" x14ac:dyDescent="0.25">
      <c r="B118" s="31">
        <v>75</v>
      </c>
      <c r="C118" s="32"/>
      <c r="D118" s="2"/>
      <c r="E118" s="36">
        <f t="shared" si="18"/>
        <v>1.78491196194445</v>
      </c>
      <c r="F118" s="36">
        <f t="shared" si="16"/>
        <v>1.7641900640883543</v>
      </c>
      <c r="G118" s="36">
        <f t="shared" si="16"/>
        <v>1.7466099009698306</v>
      </c>
      <c r="H118" s="36">
        <f t="shared" si="16"/>
        <v>1.7318712804515588</v>
      </c>
      <c r="I118" s="36">
        <f t="shared" si="16"/>
        <v>1.7953640065264256</v>
      </c>
      <c r="J118" s="36">
        <f t="shared" si="16"/>
        <v>1.793472314422708</v>
      </c>
      <c r="K118" s="36">
        <f t="shared" si="16"/>
        <v>1.7514322336246237</v>
      </c>
      <c r="L118" s="36">
        <f t="shared" si="16"/>
        <v>1.7175355682508464</v>
      </c>
      <c r="M118" s="36">
        <f t="shared" si="16"/>
        <v>1.8268665722559045</v>
      </c>
      <c r="N118" s="36">
        <f t="shared" si="16"/>
        <v>1.7807193205637624</v>
      </c>
      <c r="O118" s="36">
        <f t="shared" si="16"/>
        <v>1.7456187171985034</v>
      </c>
      <c r="P118" s="36">
        <f t="shared" si="16"/>
        <v>1.7180231179585139</v>
      </c>
      <c r="Q118" s="36">
        <f t="shared" si="17"/>
        <v>1.7958008341363771</v>
      </c>
      <c r="R118" s="36">
        <f t="shared" si="17"/>
        <v>1.7621883115583246</v>
      </c>
      <c r="S118" s="36">
        <f t="shared" si="17"/>
        <v>1.7354562740454909</v>
      </c>
      <c r="T118" s="36">
        <f t="shared" si="17"/>
        <v>1.7135011896093326</v>
      </c>
      <c r="X118" s="29" t="s">
        <v>11</v>
      </c>
      <c r="Y118" s="29">
        <v>1.4433</v>
      </c>
    </row>
    <row r="119" spans="2:25" s="29" customFormat="1" ht="21.6" customHeight="1" x14ac:dyDescent="0.25">
      <c r="B119" s="31">
        <v>74.5</v>
      </c>
      <c r="C119" s="32"/>
      <c r="D119" s="2"/>
      <c r="E119" s="36">
        <f t="shared" si="18"/>
        <v>1.7679332302508386</v>
      </c>
      <c r="F119" s="36">
        <f t="shared" si="16"/>
        <v>1.7477451048079029</v>
      </c>
      <c r="G119" s="36">
        <f t="shared" si="16"/>
        <v>1.7306147208903604</v>
      </c>
      <c r="H119" s="36">
        <f t="shared" si="16"/>
        <v>1.7162509892162547</v>
      </c>
      <c r="I119" s="36">
        <f t="shared" si="16"/>
        <v>1.7781145723977225</v>
      </c>
      <c r="J119" s="36">
        <f t="shared" si="16"/>
        <v>1.7762719467583705</v>
      </c>
      <c r="K119" s="36">
        <f t="shared" si="16"/>
        <v>1.7353139586197639</v>
      </c>
      <c r="L119" s="36">
        <f t="shared" si="16"/>
        <v>1.7022779829086672</v>
      </c>
      <c r="M119" s="36">
        <f t="shared" si="16"/>
        <v>1.808795346866207</v>
      </c>
      <c r="N119" s="36">
        <f t="shared" si="16"/>
        <v>1.7638488999857549</v>
      </c>
      <c r="O119" s="36">
        <f t="shared" si="16"/>
        <v>1.7296488115895901</v>
      </c>
      <c r="P119" s="36">
        <f t="shared" si="16"/>
        <v>1.7027532287027962</v>
      </c>
      <c r="Q119" s="36">
        <f t="shared" si="17"/>
        <v>1.7785400650766008</v>
      </c>
      <c r="R119" s="36">
        <f t="shared" si="17"/>
        <v>1.7457947086581158</v>
      </c>
      <c r="S119" s="36">
        <f t="shared" si="17"/>
        <v>1.719744980521495</v>
      </c>
      <c r="T119" s="36">
        <f t="shared" si="17"/>
        <v>1.6983453312868675</v>
      </c>
      <c r="X119" s="29" t="s">
        <v>12</v>
      </c>
      <c r="Y119" s="29">
        <v>1.4407000000000001</v>
      </c>
    </row>
    <row r="120" spans="2:25" s="29" customFormat="1" ht="21.6" customHeight="1" x14ac:dyDescent="0.25">
      <c r="B120" s="31">
        <v>74</v>
      </c>
      <c r="C120" s="32"/>
      <c r="D120" s="2"/>
      <c r="E120" s="36">
        <f t="shared" si="18"/>
        <v>1.7510033022480629</v>
      </c>
      <c r="F120" s="36">
        <f t="shared" si="16"/>
        <v>1.7313442451354641</v>
      </c>
      <c r="G120" s="36">
        <f t="shared" si="16"/>
        <v>1.7146597895981586</v>
      </c>
      <c r="H120" s="36">
        <f t="shared" si="16"/>
        <v>1.7006678177481775</v>
      </c>
      <c r="I120" s="36">
        <f t="shared" si="16"/>
        <v>1.7609163822616465</v>
      </c>
      <c r="J120" s="36">
        <f t="shared" si="16"/>
        <v>1.759122378068928</v>
      </c>
      <c r="K120" s="36">
        <f t="shared" si="16"/>
        <v>1.7192369758816364</v>
      </c>
      <c r="L120" s="36">
        <f t="shared" si="16"/>
        <v>1.6870545610423604</v>
      </c>
      <c r="M120" s="36">
        <f t="shared" si="16"/>
        <v>1.79078299369134</v>
      </c>
      <c r="N120" s="36">
        <f t="shared" si="16"/>
        <v>1.7470263169400764</v>
      </c>
      <c r="O120" s="36">
        <f t="shared" si="16"/>
        <v>1.713718941492981</v>
      </c>
      <c r="P120" s="36">
        <f t="shared" si="16"/>
        <v>1.6875176020501139</v>
      </c>
      <c r="Q120" s="36">
        <f t="shared" si="17"/>
        <v>1.7613306429829683</v>
      </c>
      <c r="R120" s="36">
        <f t="shared" si="17"/>
        <v>1.7294447604002861</v>
      </c>
      <c r="S120" s="36">
        <f t="shared" si="17"/>
        <v>1.7040715595054299</v>
      </c>
      <c r="T120" s="36">
        <f t="shared" si="17"/>
        <v>1.6832228200088495</v>
      </c>
      <c r="X120" s="29" t="s">
        <v>13</v>
      </c>
      <c r="Y120" s="29">
        <v>1.3822000000000001</v>
      </c>
    </row>
    <row r="121" spans="2:25" s="29" customFormat="1" ht="21.6" customHeight="1" x14ac:dyDescent="0.25">
      <c r="B121" s="31">
        <v>73.5</v>
      </c>
      <c r="C121" s="32"/>
      <c r="D121" s="2"/>
      <c r="E121" s="36">
        <f t="shared" si="18"/>
        <v>1.7341223659892482</v>
      </c>
      <c r="F121" s="36">
        <f t="shared" si="16"/>
        <v>1.7149876635847396</v>
      </c>
      <c r="G121" s="36">
        <f t="shared" si="16"/>
        <v>1.6987452767413134</v>
      </c>
      <c r="H121" s="36">
        <f t="shared" si="16"/>
        <v>1.6851219277534017</v>
      </c>
      <c r="I121" s="36">
        <f t="shared" si="16"/>
        <v>1.7437696285863125</v>
      </c>
      <c r="J121" s="36">
        <f t="shared" si="16"/>
        <v>1.7420238000438215</v>
      </c>
      <c r="K121" s="36">
        <f t="shared" si="16"/>
        <v>1.7032014575577903</v>
      </c>
      <c r="L121" s="36">
        <f t="shared" si="16"/>
        <v>1.6718654562165525</v>
      </c>
      <c r="M121" s="36">
        <f t="shared" si="16"/>
        <v>1.7728297167811036</v>
      </c>
      <c r="N121" s="36">
        <f t="shared" si="16"/>
        <v>1.7302517576326717</v>
      </c>
      <c r="O121" s="36">
        <f t="shared" si="16"/>
        <v>1.6978292760368525</v>
      </c>
      <c r="P121" s="36">
        <f t="shared" si="16"/>
        <v>1.6723163918484327</v>
      </c>
      <c r="Q121" s="36">
        <f t="shared" si="17"/>
        <v>1.7441727605021091</v>
      </c>
      <c r="R121" s="36">
        <f t="shared" si="17"/>
        <v>1.7131386443238055</v>
      </c>
      <c r="S121" s="36">
        <f t="shared" si="17"/>
        <v>1.6884361746762158</v>
      </c>
      <c r="T121" s="36">
        <f t="shared" si="17"/>
        <v>1.6681338069784022</v>
      </c>
      <c r="X121" s="29" t="s">
        <v>14</v>
      </c>
      <c r="Y121" s="29">
        <v>1.3340000000000001</v>
      </c>
    </row>
    <row r="122" spans="2:25" s="29" customFormat="1" ht="21.6" customHeight="1" x14ac:dyDescent="0.25">
      <c r="B122" s="31">
        <v>73</v>
      </c>
      <c r="C122" s="32"/>
      <c r="D122" s="2"/>
      <c r="E122" s="36">
        <f t="shared" si="18"/>
        <v>1.7172906115345059</v>
      </c>
      <c r="F122" s="36">
        <f t="shared" si="16"/>
        <v>1.6986755406097216</v>
      </c>
      <c r="G122" s="36">
        <f t="shared" si="16"/>
        <v>1.6828713538404658</v>
      </c>
      <c r="H122" s="36">
        <f t="shared" si="16"/>
        <v>1.6696134827459825</v>
      </c>
      <c r="I122" s="36">
        <f t="shared" si="16"/>
        <v>1.726674505875013</v>
      </c>
      <c r="J122" s="36">
        <f t="shared" si="16"/>
        <v>1.7249764064028403</v>
      </c>
      <c r="K122" s="36">
        <f t="shared" si="16"/>
        <v>1.6872075776879207</v>
      </c>
      <c r="L122" s="36">
        <f t="shared" si="16"/>
        <v>1.656710823734336</v>
      </c>
      <c r="M122" s="36">
        <f t="shared" si="16"/>
        <v>1.7549357222831763</v>
      </c>
      <c r="N122" s="36">
        <f t="shared" si="16"/>
        <v>1.7135254102641335</v>
      </c>
      <c r="O122" s="36">
        <f t="shared" si="16"/>
        <v>1.6819799862178142</v>
      </c>
      <c r="P122" s="36">
        <f t="shared" si="16"/>
        <v>1.6571497536866566</v>
      </c>
      <c r="Q122" s="36">
        <f t="shared" si="17"/>
        <v>1.7270666123169289</v>
      </c>
      <c r="R122" s="36">
        <f t="shared" si="17"/>
        <v>1.6968765399007368</v>
      </c>
      <c r="S122" s="36">
        <f t="shared" si="17"/>
        <v>1.6728389915371074</v>
      </c>
      <c r="T122" s="36">
        <f t="shared" si="17"/>
        <v>1.6530784451163743</v>
      </c>
      <c r="X122" s="29" t="s">
        <v>15</v>
      </c>
      <c r="Y122" s="29">
        <v>1.4862</v>
      </c>
    </row>
    <row r="123" spans="2:25" s="29" customFormat="1" ht="21.6" customHeight="1" x14ac:dyDescent="0.25">
      <c r="B123" s="31">
        <v>72.5</v>
      </c>
      <c r="C123" s="32"/>
      <c r="D123" s="2"/>
      <c r="E123" s="36">
        <f t="shared" si="18"/>
        <v>1.7005082309862261</v>
      </c>
      <c r="F123" s="36">
        <f t="shared" si="16"/>
        <v>1.6824080586391992</v>
      </c>
      <c r="G123" s="36">
        <f t="shared" si="16"/>
        <v>1.6670381943224308</v>
      </c>
      <c r="H123" s="36">
        <f t="shared" si="16"/>
        <v>1.6541426480806767</v>
      </c>
      <c r="I123" s="36">
        <f t="shared" si="16"/>
        <v>1.7096312107018048</v>
      </c>
      <c r="J123" s="36">
        <f t="shared" si="16"/>
        <v>1.7079803929316584</v>
      </c>
      <c r="K123" s="36">
        <f t="shared" si="16"/>
        <v>1.6712555122377508</v>
      </c>
      <c r="L123" s="36">
        <f t="shared" si="16"/>
        <v>1.641590820668978</v>
      </c>
      <c r="M123" s="36">
        <f t="shared" si="16"/>
        <v>1.7371012184791743</v>
      </c>
      <c r="N123" s="36">
        <f t="shared" si="16"/>
        <v>1.6968474650648566</v>
      </c>
      <c r="O123" s="36">
        <f t="shared" si="16"/>
        <v>1.666171244934471</v>
      </c>
      <c r="P123" s="36">
        <f t="shared" si="16"/>
        <v>1.6420178449263729</v>
      </c>
      <c r="Q123" s="36">
        <f t="shared" si="17"/>
        <v>1.7100123951822062</v>
      </c>
      <c r="R123" s="36">
        <f t="shared" si="17"/>
        <v>1.6806586285706488</v>
      </c>
      <c r="S123" s="36">
        <f t="shared" si="17"/>
        <v>1.6572801774486488</v>
      </c>
      <c r="T123" s="36">
        <f t="shared" si="17"/>
        <v>1.6380568890927381</v>
      </c>
      <c r="X123" s="29" t="s">
        <v>16</v>
      </c>
      <c r="Y123" s="29">
        <v>1.4231</v>
      </c>
    </row>
    <row r="124" spans="2:25" s="29" customFormat="1" ht="21.6" customHeight="1" x14ac:dyDescent="0.25">
      <c r="B124" s="31">
        <v>72</v>
      </c>
      <c r="C124" s="32"/>
      <c r="D124" s="2"/>
      <c r="E124" s="36">
        <f t="shared" si="18"/>
        <v>1.6837754185252385</v>
      </c>
      <c r="F124" s="36">
        <f t="shared" si="18"/>
        <v>1.666185402112119</v>
      </c>
      <c r="G124" s="36">
        <f t="shared" si="18"/>
        <v>1.6512459735546574</v>
      </c>
      <c r="H124" s="36">
        <f t="shared" si="18"/>
        <v>1.6387095909864888</v>
      </c>
      <c r="I124" s="36">
        <f t="shared" si="18"/>
        <v>1.6926399417479683</v>
      </c>
      <c r="J124" s="36">
        <f t="shared" si="18"/>
        <v>1.691035957518247</v>
      </c>
      <c r="K124" s="36">
        <f t="shared" si="18"/>
        <v>1.6553454391337599</v>
      </c>
      <c r="L124" s="36">
        <f t="shared" si="18"/>
        <v>1.6265056058964311</v>
      </c>
      <c r="M124" s="36">
        <f t="shared" si="18"/>
        <v>1.7193264158215891</v>
      </c>
      <c r="N124" s="36">
        <f t="shared" si="18"/>
        <v>1.6802181143310626</v>
      </c>
      <c r="O124" s="36">
        <f t="shared" si="18"/>
        <v>1.6504032270218287</v>
      </c>
      <c r="P124" s="36">
        <f t="shared" si="18"/>
        <v>1.6269208247343998</v>
      </c>
      <c r="Q124" s="36">
        <f t="shared" si="18"/>
        <v>1.6930103079610628</v>
      </c>
      <c r="R124" s="36">
        <f t="shared" si="18"/>
        <v>1.6644850937758868</v>
      </c>
      <c r="S124" s="36">
        <f t="shared" si="18"/>
        <v>1.6417599016624524</v>
      </c>
      <c r="T124" s="36">
        <f t="shared" si="18"/>
        <v>1.623069295358786</v>
      </c>
      <c r="X124" s="29" t="s">
        <v>17</v>
      </c>
      <c r="Y124" s="29">
        <v>1.3740000000000001</v>
      </c>
    </row>
    <row r="125" spans="2:25" s="29" customFormat="1" ht="21.6" customHeight="1" x14ac:dyDescent="0.25">
      <c r="B125" s="31">
        <v>71.5</v>
      </c>
      <c r="C125" s="32"/>
      <c r="D125" s="2"/>
      <c r="E125" s="36">
        <f t="shared" si="18"/>
        <v>1.6670923704478686</v>
      </c>
      <c r="F125" s="36">
        <f t="shared" si="18"/>
        <v>1.6500077575138283</v>
      </c>
      <c r="G125" s="36">
        <f t="shared" si="18"/>
        <v>1.6354948688805535</v>
      </c>
      <c r="H125" s="36">
        <f t="shared" si="18"/>
        <v>1.6233144806010606</v>
      </c>
      <c r="I125" s="36">
        <f t="shared" si="18"/>
        <v>1.6757008998393621</v>
      </c>
      <c r="J125" s="36">
        <f t="shared" si="18"/>
        <v>1.6741433001901795</v>
      </c>
      <c r="K125" s="36">
        <f t="shared" si="18"/>
        <v>1.6394775382987812</v>
      </c>
      <c r="L125" s="36">
        <f t="shared" si="18"/>
        <v>1.6114553401286715</v>
      </c>
      <c r="M125" s="36">
        <f t="shared" si="18"/>
        <v>1.7016115269716194</v>
      </c>
      <c r="N125" s="36">
        <f t="shared" si="18"/>
        <v>1.6636375524617122</v>
      </c>
      <c r="O125" s="36">
        <f t="shared" si="18"/>
        <v>1.6346761092865589</v>
      </c>
      <c r="P125" s="36">
        <f t="shared" si="18"/>
        <v>1.6118588541161625</v>
      </c>
      <c r="Q125" s="36">
        <f t="shared" si="18"/>
        <v>1.676060551662331</v>
      </c>
      <c r="R125" s="36">
        <f t="shared" si="18"/>
        <v>1.6483561209977207</v>
      </c>
      <c r="S125" s="36">
        <f t="shared" si="18"/>
        <v>1.6262783353558323</v>
      </c>
      <c r="T125" s="36">
        <f t="shared" si="18"/>
        <v>1.6081158221801437</v>
      </c>
      <c r="X125" s="29" t="s">
        <v>18</v>
      </c>
      <c r="Y125" s="29">
        <v>1.3347</v>
      </c>
    </row>
    <row r="126" spans="2:25" s="29" customFormat="1" ht="21.6" customHeight="1" x14ac:dyDescent="0.25">
      <c r="B126" s="31">
        <v>71</v>
      </c>
      <c r="C126" s="32"/>
      <c r="D126" s="2"/>
      <c r="E126" s="36">
        <f t="shared" si="18"/>
        <v>1.6504592852039188</v>
      </c>
      <c r="F126" s="36">
        <f t="shared" si="18"/>
        <v>1.6338753134132322</v>
      </c>
      <c r="G126" s="36">
        <f t="shared" si="18"/>
        <v>1.6197850596557064</v>
      </c>
      <c r="H126" s="36">
        <f t="shared" si="18"/>
        <v>1.6079574880059391</v>
      </c>
      <c r="I126" s="36">
        <f t="shared" si="18"/>
        <v>1.6588142879847119</v>
      </c>
      <c r="J126" s="36">
        <f t="shared" si="18"/>
        <v>1.6573026231528694</v>
      </c>
      <c r="K126" s="36">
        <f t="shared" si="18"/>
        <v>1.623651991688503</v>
      </c>
      <c r="L126" s="36">
        <f t="shared" si="18"/>
        <v>1.5964401859478885</v>
      </c>
      <c r="M126" s="36">
        <f t="shared" si="18"/>
        <v>1.6839567668379354</v>
      </c>
      <c r="N126" s="36">
        <f t="shared" si="18"/>
        <v>1.6471059759963447</v>
      </c>
      <c r="O126" s="36">
        <f t="shared" si="18"/>
        <v>1.6189900705431628</v>
      </c>
      <c r="P126" s="36">
        <f t="shared" si="18"/>
        <v>1.5968320959499236</v>
      </c>
      <c r="Q126" s="36">
        <f t="shared" si="18"/>
        <v>1.659163329478851</v>
      </c>
      <c r="R126" s="36">
        <f t="shared" si="18"/>
        <v>1.6322718977934074</v>
      </c>
      <c r="S126" s="36">
        <f t="shared" si="18"/>
        <v>1.6108356516673172</v>
      </c>
      <c r="T126" s="36">
        <f t="shared" si="18"/>
        <v>1.5931966296706315</v>
      </c>
      <c r="X126" s="29" t="s">
        <v>19</v>
      </c>
      <c r="Y126" s="29">
        <v>1.4439</v>
      </c>
    </row>
    <row r="127" spans="2:25" s="29" customFormat="1" ht="21.6" customHeight="1" x14ac:dyDescent="0.25">
      <c r="B127" s="31">
        <v>70.5</v>
      </c>
      <c r="C127" s="32"/>
      <c r="D127" s="2"/>
      <c r="E127" s="36">
        <f t="shared" si="18"/>
        <v>1.6338763634356019</v>
      </c>
      <c r="F127" s="36">
        <f t="shared" si="18"/>
        <v>1.617788260500888</v>
      </c>
      <c r="G127" s="36">
        <f t="shared" si="18"/>
        <v>1.6041167272850267</v>
      </c>
      <c r="H127" s="36">
        <f t="shared" si="18"/>
        <v>1.5926387862627482</v>
      </c>
      <c r="I127" s="36">
        <f t="shared" si="18"/>
        <v>1.6419803114148488</v>
      </c>
      <c r="J127" s="36">
        <f t="shared" si="18"/>
        <v>1.640514130828761</v>
      </c>
      <c r="K127" s="36">
        <f t="shared" si="18"/>
        <v>1.6078689833288928</v>
      </c>
      <c r="L127" s="36">
        <f t="shared" si="18"/>
        <v>1.5814603078415581</v>
      </c>
      <c r="M127" s="36">
        <f t="shared" si="18"/>
        <v>1.6663623526163971</v>
      </c>
      <c r="N127" s="36">
        <f t="shared" si="18"/>
        <v>1.6306235836538654</v>
      </c>
      <c r="O127" s="36">
        <f t="shared" si="18"/>
        <v>1.6033452916510516</v>
      </c>
      <c r="P127" s="36">
        <f t="shared" si="18"/>
        <v>1.5818407150218943</v>
      </c>
      <c r="Q127" s="36">
        <f t="shared" si="18"/>
        <v>1.6423188468267222</v>
      </c>
      <c r="R127" s="36">
        <f t="shared" si="18"/>
        <v>1.6162326138341871</v>
      </c>
      <c r="S127" s="36">
        <f t="shared" si="18"/>
        <v>1.5954320257330732</v>
      </c>
      <c r="T127" s="36">
        <f t="shared" si="18"/>
        <v>1.5783118798269995</v>
      </c>
      <c r="X127" s="29" t="s">
        <v>20</v>
      </c>
      <c r="Y127" s="29">
        <v>1.3973</v>
      </c>
    </row>
    <row r="128" spans="2:25" s="29" customFormat="1" ht="21.6" customHeight="1" x14ac:dyDescent="0.25">
      <c r="B128" s="31">
        <v>70</v>
      </c>
      <c r="C128" s="32"/>
      <c r="D128" s="2"/>
      <c r="E128" s="36">
        <f t="shared" si="18"/>
        <v>1.6173438080174598</v>
      </c>
      <c r="F128" s="36">
        <f t="shared" si="18"/>
        <v>1.6017467916280728</v>
      </c>
      <c r="G128" s="36">
        <f t="shared" si="18"/>
        <v>1.5884900552608454</v>
      </c>
      <c r="H128" s="36">
        <f t="shared" si="18"/>
        <v>1.5773585504502943</v>
      </c>
      <c r="I128" s="36">
        <f t="shared" si="18"/>
        <v>1.6251991776229431</v>
      </c>
      <c r="J128" s="36">
        <f t="shared" si="18"/>
        <v>1.6237780298975102</v>
      </c>
      <c r="K128" s="36">
        <f t="shared" si="18"/>
        <v>1.5921286993545849</v>
      </c>
      <c r="L128" s="36">
        <f t="shared" si="18"/>
        <v>1.5665158722384256</v>
      </c>
      <c r="M128" s="36">
        <f t="shared" si="18"/>
        <v>1.648828503830764</v>
      </c>
      <c r="N128" s="36">
        <f t="shared" si="18"/>
        <v>1.6141905763723192</v>
      </c>
      <c r="O128" s="36">
        <f t="shared" si="18"/>
        <v>1.5877419555525847</v>
      </c>
      <c r="P128" s="36">
        <f t="shared" si="18"/>
        <v>1.5668848780622593</v>
      </c>
      <c r="Q128" s="36">
        <f t="shared" si="18"/>
        <v>1.6255273113855486</v>
      </c>
      <c r="R128" s="36">
        <f t="shared" si="18"/>
        <v>1.6002384609442528</v>
      </c>
      <c r="S128" s="36">
        <f t="shared" si="18"/>
        <v>1.5800676347242657</v>
      </c>
      <c r="T128" s="36">
        <f t="shared" si="18"/>
        <v>1.5634617365645691</v>
      </c>
      <c r="X128" s="29" t="s">
        <v>21</v>
      </c>
      <c r="Y128" s="29">
        <v>1.3595999999999999</v>
      </c>
    </row>
    <row r="129" spans="2:25" s="29" customFormat="1" ht="21.6" customHeight="1" x14ac:dyDescent="0.25">
      <c r="B129" s="31">
        <v>69.5</v>
      </c>
      <c r="C129" s="32"/>
      <c r="D129" s="2"/>
      <c r="E129" s="36">
        <f t="shared" si="18"/>
        <v>1.6008618240972996</v>
      </c>
      <c r="F129" s="36">
        <f t="shared" si="18"/>
        <v>1.5857511018468538</v>
      </c>
      <c r="G129" s="36">
        <f t="shared" si="18"/>
        <v>1.5729052292019954</v>
      </c>
      <c r="H129" s="36">
        <f t="shared" si="18"/>
        <v>1.5621169577026366</v>
      </c>
      <c r="I129" s="36">
        <f t="shared" si="18"/>
        <v>1.608471096405754</v>
      </c>
      <c r="J129" s="36">
        <f t="shared" si="18"/>
        <v>1.6070945293371841</v>
      </c>
      <c r="K129" s="36">
        <f t="shared" si="18"/>
        <v>1.5764313280482563</v>
      </c>
      <c r="L129" s="36">
        <f t="shared" si="18"/>
        <v>1.5516070475454309</v>
      </c>
      <c r="M129" s="36">
        <f t="shared" si="18"/>
        <v>1.631355442374421</v>
      </c>
      <c r="N129" s="36">
        <f t="shared" si="18"/>
        <v>1.5978071573496744</v>
      </c>
      <c r="O129" s="36">
        <f t="shared" si="18"/>
        <v>1.5721802473120865</v>
      </c>
      <c r="P129" s="36">
        <f t="shared" si="18"/>
        <v>1.5519647537821433</v>
      </c>
      <c r="Q129" s="36">
        <f t="shared" si="18"/>
        <v>1.6087889331396985</v>
      </c>
      <c r="R129" s="36">
        <f t="shared" si="18"/>
        <v>1.5842896331407195</v>
      </c>
      <c r="S129" s="36">
        <f t="shared" si="18"/>
        <v>1.564742657885392</v>
      </c>
      <c r="T129" s="36">
        <f t="shared" si="18"/>
        <v>1.5486463657538028</v>
      </c>
      <c r="X129" s="29" t="s">
        <v>22</v>
      </c>
      <c r="Y129" s="29">
        <v>1.3282</v>
      </c>
    </row>
    <row r="130" spans="2:25" s="29" customFormat="1" ht="21.6" customHeight="1" x14ac:dyDescent="0.25">
      <c r="B130" s="31">
        <v>69</v>
      </c>
      <c r="C130" s="32"/>
      <c r="D130" s="2"/>
      <c r="E130" s="36">
        <f t="shared" si="18"/>
        <v>1.5844306191381785</v>
      </c>
      <c r="F130" s="36">
        <f t="shared" si="18"/>
        <v>1.5698013884511945</v>
      </c>
      <c r="G130" s="36">
        <f t="shared" si="18"/>
        <v>1.5573624368939123</v>
      </c>
      <c r="H130" s="36">
        <f t="shared" si="18"/>
        <v>1.546914187248156</v>
      </c>
      <c r="I130" s="36">
        <f t="shared" si="18"/>
        <v>1.5917962799059362</v>
      </c>
      <c r="J130" s="36">
        <f t="shared" si="18"/>
        <v>1.5904638404665159</v>
      </c>
      <c r="K130" s="36">
        <f t="shared" si="18"/>
        <v>1.5607770598810276</v>
      </c>
      <c r="L130" s="36">
        <f t="shared" si="18"/>
        <v>1.5367340041856057</v>
      </c>
      <c r="M130" s="36">
        <f t="shared" si="18"/>
        <v>1.6139433925531628</v>
      </c>
      <c r="N130" s="36">
        <f t="shared" si="18"/>
        <v>1.581473532085659</v>
      </c>
      <c r="O130" s="36">
        <f t="shared" si="18"/>
        <v>1.5566603541558848</v>
      </c>
      <c r="P130" s="36">
        <f t="shared" si="18"/>
        <v>1.5370805129115501</v>
      </c>
      <c r="Q130" s="36">
        <f t="shared" si="18"/>
        <v>1.5921039244206232</v>
      </c>
      <c r="R130" s="36">
        <f t="shared" si="18"/>
        <v>1.5683863266746287</v>
      </c>
      <c r="S130" s="36">
        <f t="shared" si="18"/>
        <v>1.5494572765736159</v>
      </c>
      <c r="T130" s="36">
        <f t="shared" si="18"/>
        <v>1.5338659352578445</v>
      </c>
    </row>
    <row r="131" spans="2:25" s="29" customFormat="1" ht="21.6" customHeight="1" x14ac:dyDescent="0.25">
      <c r="B131" s="31">
        <v>68.5</v>
      </c>
      <c r="C131" s="32"/>
      <c r="D131" s="2"/>
      <c r="E131" s="36">
        <f t="shared" si="18"/>
        <v>1.5680504029614759</v>
      </c>
      <c r="F131" s="36">
        <f t="shared" si="18"/>
        <v>1.5538978510191335</v>
      </c>
      <c r="G131" s="36">
        <f t="shared" si="18"/>
        <v>1.5418618683297862</v>
      </c>
      <c r="H131" s="36">
        <f t="shared" si="18"/>
        <v>1.5317504204496535</v>
      </c>
      <c r="I131" s="36">
        <f t="shared" si="18"/>
        <v>1.5751749426554327</v>
      </c>
      <c r="J131" s="36">
        <f t="shared" si="18"/>
        <v>1.5738861769882446</v>
      </c>
      <c r="K131" s="36">
        <f t="shared" si="18"/>
        <v>1.545166087553921</v>
      </c>
      <c r="L131" s="36">
        <f t="shared" si="18"/>
        <v>1.5218969146369763</v>
      </c>
      <c r="M131" s="36">
        <f t="shared" si="18"/>
        <v>1.5965925811290604</v>
      </c>
      <c r="N131" s="36">
        <f t="shared" si="18"/>
        <v>1.5651899084246774</v>
      </c>
      <c r="O131" s="36">
        <f t="shared" si="18"/>
        <v>1.5411824655133963</v>
      </c>
      <c r="P131" s="36">
        <f t="shared" si="18"/>
        <v>1.5222323282383103</v>
      </c>
      <c r="Q131" s="36">
        <f t="shared" si="18"/>
        <v>1.5754724999502625</v>
      </c>
      <c r="R131" s="36">
        <f t="shared" si="18"/>
        <v>1.5525287400730214</v>
      </c>
      <c r="S131" s="36">
        <f t="shared" si="18"/>
        <v>1.534211674299139</v>
      </c>
      <c r="T131" s="36">
        <f t="shared" si="18"/>
        <v>1.5191206149710552</v>
      </c>
    </row>
    <row r="132" spans="2:25" s="29" customFormat="1" ht="21.6" customHeight="1" x14ac:dyDescent="0.25">
      <c r="B132" s="31">
        <v>68</v>
      </c>
      <c r="C132" s="32"/>
      <c r="D132" s="2"/>
      <c r="E132" s="36">
        <f t="shared" si="18"/>
        <v>1.5517213877910816</v>
      </c>
      <c r="F132" s="36">
        <f t="shared" si="18"/>
        <v>1.538040691456066</v>
      </c>
      <c r="G132" s="36">
        <f t="shared" si="18"/>
        <v>1.5264037157527994</v>
      </c>
      <c r="H132" s="36">
        <f t="shared" si="18"/>
        <v>1.5166258408455133</v>
      </c>
      <c r="I132" s="36">
        <f t="shared" si="18"/>
        <v>1.5586073016199933</v>
      </c>
      <c r="J132" s="36">
        <f t="shared" si="18"/>
        <v>1.5573617550335812</v>
      </c>
      <c r="K132" s="36">
        <f t="shared" si="18"/>
        <v>1.5295986060404108</v>
      </c>
      <c r="L132" s="36">
        <f t="shared" si="18"/>
        <v>1.5070959534725055</v>
      </c>
      <c r="M132" s="36">
        <f t="shared" si="18"/>
        <v>1.5793032373654528</v>
      </c>
      <c r="N132" s="36">
        <f t="shared" si="18"/>
        <v>1.5489564965998441</v>
      </c>
      <c r="O132" s="36">
        <f t="shared" si="18"/>
        <v>1.525746773059298</v>
      </c>
      <c r="P132" s="36">
        <f t="shared" si="18"/>
        <v>1.5074203746480661</v>
      </c>
      <c r="Q132" s="36">
        <f t="shared" si="18"/>
        <v>1.5588948768855739</v>
      </c>
      <c r="R132" s="36">
        <f t="shared" si="18"/>
        <v>1.5367170741821157</v>
      </c>
      <c r="S132" s="36">
        <f t="shared" si="18"/>
        <v>1.5190060367666431</v>
      </c>
      <c r="T132" s="36">
        <f t="shared" si="18"/>
        <v>1.5044105768585778</v>
      </c>
    </row>
    <row r="133" spans="2:25" s="29" customFormat="1" ht="21.6" customHeight="1" x14ac:dyDescent="0.25">
      <c r="B133" s="31">
        <v>67.5</v>
      </c>
      <c r="C133" s="32"/>
      <c r="D133" s="2"/>
      <c r="E133" s="36">
        <f t="shared" si="18"/>
        <v>1.5354437882987495</v>
      </c>
      <c r="F133" s="36">
        <f t="shared" si="18"/>
        <v>1.5222301140391752</v>
      </c>
      <c r="G133" s="36">
        <f t="shared" si="18"/>
        <v>1.5109881736994917</v>
      </c>
      <c r="H133" s="36">
        <f t="shared" si="18"/>
        <v>1.5015406341919713</v>
      </c>
      <c r="I133" s="36">
        <f t="shared" si="18"/>
        <v>1.5420935762448569</v>
      </c>
      <c r="J133" s="36">
        <f t="shared" si="18"/>
        <v>1.5408907932078375</v>
      </c>
      <c r="K133" s="36">
        <f t="shared" si="18"/>
        <v>1.5140748126301056</v>
      </c>
      <c r="L133" s="36">
        <f t="shared" si="18"/>
        <v>1.4923312974011125</v>
      </c>
      <c r="M133" s="36">
        <f t="shared" si="18"/>
        <v>1.5620755930731003</v>
      </c>
      <c r="N133" s="36">
        <f t="shared" si="18"/>
        <v>1.5327735092781793</v>
      </c>
      <c r="O133" s="36">
        <f t="shared" si="18"/>
        <v>1.5103534707568245</v>
      </c>
      <c r="P133" s="36">
        <f t="shared" si="18"/>
        <v>1.4926448291653374</v>
      </c>
      <c r="Q133" s="36">
        <f t="shared" si="18"/>
        <v>1.5423712748642273</v>
      </c>
      <c r="R133" s="36">
        <f t="shared" si="18"/>
        <v>1.5209515322116276</v>
      </c>
      <c r="S133" s="36">
        <f t="shared" si="18"/>
        <v>1.5038405519178411</v>
      </c>
      <c r="T133" s="36">
        <f t="shared" si="18"/>
        <v>1.4897359949969744</v>
      </c>
    </row>
    <row r="134" spans="2:25" s="29" customFormat="1" ht="21.6" customHeight="1" x14ac:dyDescent="0.25">
      <c r="B134" s="31">
        <v>67</v>
      </c>
      <c r="C134" s="32"/>
      <c r="D134" s="2"/>
      <c r="E134" s="36">
        <f t="shared" si="18"/>
        <v>1.5192178216506436</v>
      </c>
      <c r="F134" s="36">
        <f t="shared" si="18"/>
        <v>1.5064663254630417</v>
      </c>
      <c r="G134" s="36">
        <f t="shared" si="18"/>
        <v>1.4956154390442855</v>
      </c>
      <c r="H134" s="36">
        <f t="shared" si="18"/>
        <v>1.48649498850652</v>
      </c>
      <c r="I134" s="36">
        <f t="shared" si="18"/>
        <v>1.525633988501633</v>
      </c>
      <c r="J134" s="36">
        <f t="shared" si="18"/>
        <v>1.5244735126372546</v>
      </c>
      <c r="K134" s="36">
        <f t="shared" si="18"/>
        <v>1.4985949069735993</v>
      </c>
      <c r="L134" s="36">
        <f t="shared" si="18"/>
        <v>1.4776031253098019</v>
      </c>
      <c r="M134" s="36">
        <f t="shared" si="18"/>
        <v>1.5449098826575354</v>
      </c>
      <c r="N134" s="36">
        <f t="shared" si="18"/>
        <v>1.5166411616069944</v>
      </c>
      <c r="O134" s="36">
        <f t="shared" si="18"/>
        <v>1.4950027549022245</v>
      </c>
      <c r="P134" s="36">
        <f t="shared" si="18"/>
        <v>1.4779058709956971</v>
      </c>
      <c r="Q134" s="36">
        <f t="shared" si="18"/>
        <v>1.5259019160514984</v>
      </c>
      <c r="R134" s="36">
        <f t="shared" si="18"/>
        <v>1.5052323197802726</v>
      </c>
      <c r="S134" s="36">
        <f t="shared" si="18"/>
        <v>1.4887154099751738</v>
      </c>
      <c r="T134" s="36">
        <f t="shared" si="18"/>
        <v>1.4750970456159629</v>
      </c>
    </row>
    <row r="135" spans="2:25" s="29" customFormat="1" ht="21.6" customHeight="1" x14ac:dyDescent="0.25">
      <c r="B135" s="31">
        <v>66.5</v>
      </c>
      <c r="C135" s="32"/>
      <c r="D135" s="2"/>
      <c r="E135" s="36">
        <f t="shared" si="18"/>
        <v>1.5030437075551251</v>
      </c>
      <c r="F135" s="36">
        <f t="shared" si="18"/>
        <v>1.490749534886479</v>
      </c>
      <c r="G135" s="36">
        <f t="shared" si="18"/>
        <v>1.480285711045215</v>
      </c>
      <c r="H135" s="36">
        <f t="shared" si="18"/>
        <v>1.4714890941124952</v>
      </c>
      <c r="I135" s="36">
        <f t="shared" si="18"/>
        <v>1.5092287629364283</v>
      </c>
      <c r="J135" s="36">
        <f t="shared" si="18"/>
        <v>1.5081101370170733</v>
      </c>
      <c r="K135" s="36">
        <f t="shared" si="18"/>
        <v>1.4831590911285308</v>
      </c>
      <c r="L135" s="36">
        <f t="shared" si="18"/>
        <v>1.462911618306947</v>
      </c>
      <c r="M135" s="36">
        <f t="shared" si="18"/>
        <v>1.527806343167655</v>
      </c>
      <c r="N135" s="36">
        <f t="shared" si="18"/>
        <v>1.5005596712615172</v>
      </c>
      <c r="O135" s="36">
        <f t="shared" si="18"/>
        <v>1.4796948241704186</v>
      </c>
      <c r="P135" s="36">
        <f t="shared" si="18"/>
        <v>1.4632036815691023</v>
      </c>
      <c r="Q135" s="36">
        <f t="shared" si="18"/>
        <v>1.5094870251884067</v>
      </c>
      <c r="R135" s="36">
        <f t="shared" si="18"/>
        <v>1.4895596449624882</v>
      </c>
      <c r="S135" s="36">
        <f t="shared" si="18"/>
        <v>1.4736308034866916</v>
      </c>
      <c r="T135" s="36">
        <f t="shared" si="18"/>
        <v>1.4604939071412977</v>
      </c>
    </row>
    <row r="136" spans="2:25" s="29" customFormat="1" ht="21.6" customHeight="1" x14ac:dyDescent="0.25">
      <c r="B136" s="31">
        <v>66</v>
      </c>
      <c r="C136" s="32"/>
      <c r="D136" s="2"/>
      <c r="E136" s="36">
        <f t="shared" si="18"/>
        <v>1.4869216683118187</v>
      </c>
      <c r="F136" s="36">
        <f t="shared" si="18"/>
        <v>1.4750799539806332</v>
      </c>
      <c r="G136" s="36">
        <f t="shared" si="18"/>
        <v>1.4649991913908993</v>
      </c>
      <c r="H136" s="36">
        <f t="shared" si="18"/>
        <v>1.4565231436848818</v>
      </c>
      <c r="I136" s="36">
        <f t="shared" si="18"/>
        <v>1.4928781267192548</v>
      </c>
      <c r="J136" s="36">
        <f t="shared" si="18"/>
        <v>1.491800892660889</v>
      </c>
      <c r="K136" s="36">
        <f t="shared" si="18"/>
        <v>1.4677675696068944</v>
      </c>
      <c r="L136" s="36">
        <f t="shared" si="18"/>
        <v>1.4482569597667623</v>
      </c>
      <c r="M136" s="36">
        <f t="shared" si="18"/>
        <v>1.5107652143455905</v>
      </c>
      <c r="N136" s="36">
        <f t="shared" si="18"/>
        <v>1.4845292584937944</v>
      </c>
      <c r="O136" s="36">
        <f t="shared" si="18"/>
        <v>1.4644298796619002</v>
      </c>
      <c r="P136" s="36">
        <f t="shared" si="18"/>
        <v>1.4485384445844141</v>
      </c>
      <c r="Q136" s="36">
        <f t="shared" si="18"/>
        <v>1.4931268296411371</v>
      </c>
      <c r="R136" s="36">
        <f t="shared" si="18"/>
        <v>1.4739337183364196</v>
      </c>
      <c r="S136" s="36">
        <f t="shared" si="18"/>
        <v>1.458586927372163</v>
      </c>
      <c r="T136" s="36">
        <f t="shared" si="18"/>
        <v>1.4459267602388328</v>
      </c>
    </row>
    <row r="137" spans="2:25" s="29" customFormat="1" ht="21.6" customHeight="1" x14ac:dyDescent="0.25">
      <c r="B137" s="31">
        <v>65.5</v>
      </c>
      <c r="C137" s="32"/>
      <c r="D137" s="2"/>
      <c r="E137" s="36">
        <f t="shared" si="18"/>
        <v>1.4708519288620077</v>
      </c>
      <c r="F137" s="36">
        <f t="shared" si="18"/>
        <v>1.4594577969783957</v>
      </c>
      <c r="G137" s="36">
        <f t="shared" si="18"/>
        <v>1.4497560842488035</v>
      </c>
      <c r="H137" s="36">
        <f t="shared" si="18"/>
        <v>1.4415973322973827</v>
      </c>
      <c r="I137" s="36">
        <f t="shared" si="18"/>
        <v>1.4765823096947697</v>
      </c>
      <c r="J137" s="36">
        <f t="shared" si="18"/>
        <v>1.4755460085513361</v>
      </c>
      <c r="K137" s="36">
        <f t="shared" si="18"/>
        <v>1.4524205494236462</v>
      </c>
      <c r="L137" s="36">
        <f t="shared" si="18"/>
        <v>1.4336393353750105</v>
      </c>
      <c r="M137" s="36">
        <f t="shared" si="18"/>
        <v>1.4937867386779073</v>
      </c>
      <c r="N137" s="36">
        <f t="shared" si="18"/>
        <v>1.4685501461829182</v>
      </c>
      <c r="O137" s="36">
        <f t="shared" si="18"/>
        <v>1.4492081249509241</v>
      </c>
      <c r="P137" s="36">
        <f t="shared" si="18"/>
        <v>1.4339103460551561</v>
      </c>
      <c r="Q137" s="36">
        <f t="shared" si="18"/>
        <v>1.4768215594517922</v>
      </c>
      <c r="R137" s="36">
        <f t="shared" si="18"/>
        <v>1.4583547530332164</v>
      </c>
      <c r="S137" s="36">
        <f t="shared" si="18"/>
        <v>1.4435839789704548</v>
      </c>
      <c r="T137" s="36">
        <f t="shared" si="18"/>
        <v>1.4313957878598091</v>
      </c>
    </row>
    <row r="138" spans="2:25" s="29" customFormat="1" ht="21.6" customHeight="1" x14ac:dyDescent="0.25">
      <c r="B138" s="31">
        <v>65</v>
      </c>
      <c r="C138" s="32"/>
      <c r="D138" s="2"/>
      <c r="E138" s="36">
        <f t="shared" si="18"/>
        <v>1.4548347168403963</v>
      </c>
      <c r="F138" s="36">
        <f t="shared" si="18"/>
        <v>1.4438832807251669</v>
      </c>
      <c r="G138" s="36">
        <f t="shared" si="18"/>
        <v>1.434556596314835</v>
      </c>
      <c r="H138" s="36">
        <f t="shared" si="18"/>
        <v>1.426711857470798</v>
      </c>
      <c r="I138" s="36">
        <f t="shared" si="18"/>
        <v>1.4603415444343912</v>
      </c>
      <c r="J138" s="36">
        <f t="shared" si="18"/>
        <v>1.4593457163921462</v>
      </c>
      <c r="K138" s="36">
        <f t="shared" si="18"/>
        <v>1.4371182401466511</v>
      </c>
      <c r="L138" s="36">
        <f t="shared" si="18"/>
        <v>1.4190589331759886</v>
      </c>
      <c r="M138" s="36">
        <f t="shared" si="18"/>
        <v>1.4768711614481731</v>
      </c>
      <c r="N138" s="36">
        <f t="shared" si="18"/>
        <v>1.4526225598866211</v>
      </c>
      <c r="O138" s="36">
        <f t="shared" si="18"/>
        <v>1.4340297661350263</v>
      </c>
      <c r="P138" s="36">
        <f t="shared" si="18"/>
        <v>1.4193195743565492</v>
      </c>
      <c r="Q138" s="36">
        <f t="shared" si="18"/>
        <v>1.4605714473905187</v>
      </c>
      <c r="R138" s="36">
        <f t="shared" si="18"/>
        <v>1.4428229647876791</v>
      </c>
      <c r="S138" s="36">
        <f t="shared" si="18"/>
        <v>1.4286221580882243</v>
      </c>
      <c r="T138" s="36">
        <f t="shared" si="18"/>
        <v>1.4169011752874088</v>
      </c>
    </row>
    <row r="139" spans="2:25" s="29" customFormat="1" ht="21.6" customHeight="1" x14ac:dyDescent="0.25">
      <c r="B139" s="31">
        <v>64.5</v>
      </c>
      <c r="C139" s="32"/>
      <c r="D139" s="2"/>
      <c r="E139" s="36">
        <f t="shared" ref="E139:T154" si="19">($B139/50)^E$106</f>
        <v>1.4388702626282956</v>
      </c>
      <c r="F139" s="36">
        <f t="shared" si="19"/>
        <v>1.4283566247310291</v>
      </c>
      <c r="G139" s="36">
        <f t="shared" si="19"/>
        <v>1.4194009368643179</v>
      </c>
      <c r="H139" s="36">
        <f t="shared" si="19"/>
        <v>1.4118669192227575</v>
      </c>
      <c r="I139" s="36">
        <f t="shared" si="19"/>
        <v>1.4441560662898347</v>
      </c>
      <c r="J139" s="36">
        <f t="shared" si="19"/>
        <v>1.4432002506616302</v>
      </c>
      <c r="K139" s="36">
        <f t="shared" si="19"/>
        <v>1.4218608539480166</v>
      </c>
      <c r="L139" s="36">
        <f t="shared" si="19"/>
        <v>1.4045159436208343</v>
      </c>
      <c r="M139" s="36">
        <f t="shared" si="19"/>
        <v>1.4600187307909436</v>
      </c>
      <c r="N139" s="36">
        <f t="shared" si="19"/>
        <v>1.43674672789429</v>
      </c>
      <c r="O139" s="36">
        <f t="shared" si="19"/>
        <v>1.4188950118859227</v>
      </c>
      <c r="P139" s="36">
        <f t="shared" si="19"/>
        <v>1.4047663202738718</v>
      </c>
      <c r="Q139" s="36">
        <f t="shared" si="19"/>
        <v>1.4443767290090572</v>
      </c>
      <c r="R139" s="36">
        <f t="shared" si="19"/>
        <v>1.4273385719903091</v>
      </c>
      <c r="S139" s="36">
        <f t="shared" si="19"/>
        <v>1.4137016670499769</v>
      </c>
      <c r="T139" s="36">
        <f t="shared" si="19"/>
        <v>1.4024431101846249</v>
      </c>
    </row>
    <row r="140" spans="2:25" s="29" customFormat="1" ht="21.6" customHeight="1" x14ac:dyDescent="0.25">
      <c r="B140" s="31">
        <v>64</v>
      </c>
      <c r="C140" s="32"/>
      <c r="D140" s="2"/>
      <c r="E140" s="36">
        <f t="shared" si="19"/>
        <v>1.4229587994082762</v>
      </c>
      <c r="F140" s="36">
        <f t="shared" si="19"/>
        <v>1.4128780512243677</v>
      </c>
      <c r="G140" s="36">
        <f t="shared" si="19"/>
        <v>1.4042893178043996</v>
      </c>
      <c r="H140" s="36">
        <f t="shared" si="19"/>
        <v>1.3970627201188557</v>
      </c>
      <c r="I140" s="36">
        <f t="shared" si="19"/>
        <v>1.4280261134481249</v>
      </c>
      <c r="J140" s="36">
        <f t="shared" si="19"/>
        <v>1.4271098486676328</v>
      </c>
      <c r="K140" s="36">
        <f t="shared" si="19"/>
        <v>1.406648605656865</v>
      </c>
      <c r="L140" s="36">
        <f t="shared" si="19"/>
        <v>1.3900105596172063</v>
      </c>
      <c r="M140" s="36">
        <f t="shared" si="19"/>
        <v>1.4432296977472181</v>
      </c>
      <c r="N140" s="36">
        <f t="shared" si="19"/>
        <v>1.4209228812814449</v>
      </c>
      <c r="O140" s="36">
        <f t="shared" si="19"/>
        <v>1.4038040735018378</v>
      </c>
      <c r="P140" s="36">
        <f t="shared" si="19"/>
        <v>1.3902507770521926</v>
      </c>
      <c r="Q140" s="36">
        <f t="shared" si="19"/>
        <v>1.4282376426957686</v>
      </c>
      <c r="R140" s="36">
        <f t="shared" si="19"/>
        <v>1.4119017957408107</v>
      </c>
      <c r="S140" s="36">
        <f t="shared" si="19"/>
        <v>1.3988227107495304</v>
      </c>
      <c r="T140" s="36">
        <f t="shared" si="19"/>
        <v>1.3880217826434891</v>
      </c>
    </row>
    <row r="141" spans="2:25" s="29" customFormat="1" ht="21.6" customHeight="1" x14ac:dyDescent="0.25">
      <c r="B141" s="31">
        <v>63.5</v>
      </c>
      <c r="C141" s="32"/>
      <c r="D141" s="2"/>
      <c r="E141" s="36">
        <f t="shared" si="19"/>
        <v>1.4071005632203455</v>
      </c>
      <c r="F141" s="36">
        <f t="shared" si="19"/>
        <v>1.3974477852070026</v>
      </c>
      <c r="G141" s="36">
        <f t="shared" si="19"/>
        <v>1.3892219537279393</v>
      </c>
      <c r="H141" s="36">
        <f t="shared" si="19"/>
        <v>1.3822994653252436</v>
      </c>
      <c r="I141" s="36">
        <f t="shared" si="19"/>
        <v>1.4119519269881338</v>
      </c>
      <c r="J141" s="36">
        <f t="shared" si="19"/>
        <v>1.4110747506040131</v>
      </c>
      <c r="K141" s="36">
        <f t="shared" si="19"/>
        <v>1.3914817128135946</v>
      </c>
      <c r="L141" s="36">
        <f t="shared" si="19"/>
        <v>1.3755429765803837</v>
      </c>
      <c r="M141" s="36">
        <f t="shared" si="19"/>
        <v>1.4265043163214131</v>
      </c>
      <c r="N141" s="36">
        <f t="shared" si="19"/>
        <v>1.4051512539657405</v>
      </c>
      <c r="O141" s="36">
        <f t="shared" si="19"/>
        <v>1.3887571649613117</v>
      </c>
      <c r="P141" s="36">
        <f t="shared" si="19"/>
        <v>1.375773140447524</v>
      </c>
      <c r="Q141" s="36">
        <f t="shared" si="19"/>
        <v>1.4121544297321815</v>
      </c>
      <c r="R141" s="36">
        <f t="shared" si="19"/>
        <v>1.3965128599030949</v>
      </c>
      <c r="S141" s="36">
        <f t="shared" si="19"/>
        <v>1.3839854967029444</v>
      </c>
      <c r="T141" s="36">
        <f t="shared" si="19"/>
        <v>1.3736373852357122</v>
      </c>
    </row>
    <row r="142" spans="2:25" s="29" customFormat="1" ht="21.6" customHeight="1" x14ac:dyDescent="0.25">
      <c r="B142" s="31">
        <v>63</v>
      </c>
      <c r="C142" s="32"/>
      <c r="D142" s="2"/>
      <c r="E142" s="36">
        <f t="shared" si="19"/>
        <v>1.391295793019701</v>
      </c>
      <c r="F142" s="36">
        <f t="shared" si="19"/>
        <v>1.3820660545108776</v>
      </c>
      <c r="G142" s="36">
        <f t="shared" si="19"/>
        <v>1.3741990619689313</v>
      </c>
      <c r="H142" s="36">
        <f t="shared" si="19"/>
        <v>1.3675773626627272</v>
      </c>
      <c r="I142" s="36">
        <f t="shared" si="19"/>
        <v>1.3959337509386991</v>
      </c>
      <c r="J142" s="36">
        <f t="shared" si="19"/>
        <v>1.3950951996087049</v>
      </c>
      <c r="K142" s="36">
        <f t="shared" si="19"/>
        <v>1.3763603957256847</v>
      </c>
      <c r="L142" s="36">
        <f t="shared" si="19"/>
        <v>1.3611133924858401</v>
      </c>
      <c r="M142" s="36">
        <f t="shared" si="19"/>
        <v>1.4098428435399097</v>
      </c>
      <c r="N142" s="36">
        <f t="shared" si="19"/>
        <v>1.389432082764541</v>
      </c>
      <c r="O142" s="36">
        <f t="shared" si="19"/>
        <v>1.3737545029785438</v>
      </c>
      <c r="P142" s="36">
        <f t="shared" si="19"/>
        <v>1.3613336087794528</v>
      </c>
      <c r="Q142" s="36">
        <f t="shared" si="19"/>
        <v>1.3961273343511258</v>
      </c>
      <c r="R142" s="36">
        <f t="shared" si="19"/>
        <v>1.3811719911618434</v>
      </c>
      <c r="S142" s="36">
        <f t="shared" si="19"/>
        <v>1.369190235102963</v>
      </c>
      <c r="T142" s="36">
        <f t="shared" si="19"/>
        <v>1.3592901130647863</v>
      </c>
    </row>
    <row r="143" spans="2:25" s="29" customFormat="1" ht="21.6" customHeight="1" x14ac:dyDescent="0.25">
      <c r="B143" s="31">
        <v>62.5</v>
      </c>
      <c r="C143" s="32"/>
      <c r="D143" s="2"/>
      <c r="E143" s="36">
        <f t="shared" si="19"/>
        <v>1.3755447307361182</v>
      </c>
      <c r="F143" s="36">
        <f t="shared" si="19"/>
        <v>1.3667330898563681</v>
      </c>
      <c r="G143" s="36">
        <f t="shared" si="19"/>
        <v>1.3592208626595208</v>
      </c>
      <c r="H143" s="36">
        <f t="shared" si="19"/>
        <v>1.3528966226624279</v>
      </c>
      <c r="I143" s="36">
        <f t="shared" si="19"/>
        <v>1.3799718323383801</v>
      </c>
      <c r="J143" s="36">
        <f t="shared" si="19"/>
        <v>1.3791714418234156</v>
      </c>
      <c r="K143" s="36">
        <f t="shared" si="19"/>
        <v>1.3612848775251007</v>
      </c>
      <c r="L143" s="36">
        <f t="shared" si="19"/>
        <v>1.3467220079233451</v>
      </c>
      <c r="M143" s="36">
        <f t="shared" si="19"/>
        <v>1.3932455395112322</v>
      </c>
      <c r="N143" s="36">
        <f t="shared" si="19"/>
        <v>1.3737656074541267</v>
      </c>
      <c r="O143" s="36">
        <f t="shared" si="19"/>
        <v>1.3587963070603248</v>
      </c>
      <c r="P143" s="36">
        <f t="shared" si="19"/>
        <v>1.3469323829852973</v>
      </c>
      <c r="Q143" s="36">
        <f t="shared" si="19"/>
        <v>1.3801566037965007</v>
      </c>
      <c r="R143" s="36">
        <f t="shared" si="19"/>
        <v>1.3658794190806853</v>
      </c>
      <c r="S143" s="36">
        <f t="shared" si="19"/>
        <v>1.3544371388750285</v>
      </c>
      <c r="T143" s="36">
        <f t="shared" si="19"/>
        <v>1.3449801638196024</v>
      </c>
    </row>
    <row r="144" spans="2:25" s="29" customFormat="1" ht="21.6" customHeight="1" x14ac:dyDescent="0.25">
      <c r="B144" s="31">
        <v>62</v>
      </c>
      <c r="C144" s="32"/>
      <c r="D144" s="2"/>
      <c r="E144" s="36">
        <f t="shared" si="19"/>
        <v>1.3598476213350317</v>
      </c>
      <c r="F144" s="36">
        <f t="shared" si="19"/>
        <v>1.3514491249122633</v>
      </c>
      <c r="G144" s="36">
        <f t="shared" si="19"/>
        <v>1.3442875787886712</v>
      </c>
      <c r="H144" s="36">
        <f t="shared" si="19"/>
        <v>1.338257458623066</v>
      </c>
      <c r="I144" s="36">
        <f t="shared" si="19"/>
        <v>1.3640664212969107</v>
      </c>
      <c r="J144" s="36">
        <f t="shared" si="19"/>
        <v>1.3633037264550203</v>
      </c>
      <c r="K144" s="36">
        <f t="shared" si="19"/>
        <v>1.3462553842273581</v>
      </c>
      <c r="L144" s="36">
        <f t="shared" si="19"/>
        <v>1.3323690261526484</v>
      </c>
      <c r="M144" s="36">
        <f t="shared" si="19"/>
        <v>1.3767126674879113</v>
      </c>
      <c r="N144" s="36">
        <f t="shared" si="19"/>
        <v>1.3581520708305932</v>
      </c>
      <c r="O144" s="36">
        <f t="shared" si="19"/>
        <v>1.3438827995646174</v>
      </c>
      <c r="P144" s="36">
        <f t="shared" si="19"/>
        <v>1.3325696666758524</v>
      </c>
      <c r="Q144" s="36">
        <f t="shared" si="19"/>
        <v>1.3642424883847413</v>
      </c>
      <c r="R144" s="36">
        <f t="shared" si="19"/>
        <v>1.3506353761620495</v>
      </c>
      <c r="S144" s="36">
        <f t="shared" si="19"/>
        <v>1.3397264237349251</v>
      </c>
      <c r="T144" s="36">
        <f t="shared" si="19"/>
        <v>1.3307077378296424</v>
      </c>
    </row>
    <row r="145" spans="2:20" s="29" customFormat="1" ht="21.6" customHeight="1" x14ac:dyDescent="0.25">
      <c r="B145" s="31">
        <v>61.5</v>
      </c>
      <c r="C145" s="32"/>
      <c r="D145" s="2"/>
      <c r="E145" s="36">
        <f t="shared" si="19"/>
        <v>1.3442047128803731</v>
      </c>
      <c r="F145" s="36">
        <f t="shared" si="19"/>
        <v>1.3362143963574913</v>
      </c>
      <c r="G145" s="36">
        <f t="shared" si="19"/>
        <v>1.3293994362625428</v>
      </c>
      <c r="H145" s="36">
        <f t="shared" si="19"/>
        <v>1.3236600866699242</v>
      </c>
      <c r="I145" s="36">
        <f t="shared" si="19"/>
        <v>1.348217771058414</v>
      </c>
      <c r="J145" s="36">
        <f t="shared" si="19"/>
        <v>1.3474923058387169</v>
      </c>
      <c r="K145" s="36">
        <f t="shared" si="19"/>
        <v>1.331272144792307</v>
      </c>
      <c r="L145" s="36">
        <f t="shared" si="19"/>
        <v>1.3180546531608119</v>
      </c>
      <c r="M145" s="36">
        <f t="shared" si="19"/>
        <v>1.3602444939301022</v>
      </c>
      <c r="N145" s="36">
        <f t="shared" si="19"/>
        <v>1.3425917187725027</v>
      </c>
      <c r="O145" s="36">
        <f t="shared" si="19"/>
        <v>1.3290142057608509</v>
      </c>
      <c r="P145" s="36">
        <f t="shared" si="19"/>
        <v>1.3182456661927782</v>
      </c>
      <c r="Q145" s="36">
        <f t="shared" si="19"/>
        <v>1.348385241568044</v>
      </c>
      <c r="R145" s="36">
        <f t="shared" si="19"/>
        <v>1.3354400979087531</v>
      </c>
      <c r="S145" s="36">
        <f t="shared" si="19"/>
        <v>1.3250583082481115</v>
      </c>
      <c r="T145" s="36">
        <f t="shared" si="19"/>
        <v>1.3164730381218019</v>
      </c>
    </row>
    <row r="146" spans="2:20" s="29" customFormat="1" ht="21.6" customHeight="1" x14ac:dyDescent="0.25">
      <c r="B146" s="31">
        <v>61</v>
      </c>
      <c r="C146" s="32"/>
      <c r="D146" s="2"/>
      <c r="E146" s="36">
        <f t="shared" si="19"/>
        <v>1.3286162565992299</v>
      </c>
      <c r="F146" s="36">
        <f t="shared" si="19"/>
        <v>1.3210291439446427</v>
      </c>
      <c r="G146" s="36">
        <f t="shared" si="19"/>
        <v>1.3145566639666488</v>
      </c>
      <c r="H146" s="36">
        <f t="shared" si="19"/>
        <v>1.3091047258155573</v>
      </c>
      <c r="I146" s="36">
        <f t="shared" si="19"/>
        <v>1.3324261380664377</v>
      </c>
      <c r="J146" s="36">
        <f t="shared" si="19"/>
        <v>1.3317374355030043</v>
      </c>
      <c r="K146" s="36">
        <f t="shared" si="19"/>
        <v>1.3163353911867015</v>
      </c>
      <c r="L146" s="36">
        <f t="shared" si="19"/>
        <v>1.3037790977212449</v>
      </c>
      <c r="M146" s="36">
        <f t="shared" si="19"/>
        <v>1.3438412885710111</v>
      </c>
      <c r="N146" s="36">
        <f t="shared" si="19"/>
        <v>1.3270848003053552</v>
      </c>
      <c r="O146" s="36">
        <f t="shared" si="19"/>
        <v>1.3141907538919864</v>
      </c>
      <c r="P146" s="36">
        <f t="shared" si="19"/>
        <v>1.3039605906676988</v>
      </c>
      <c r="Q146" s="36">
        <f t="shared" si="19"/>
        <v>1.3325851199994188</v>
      </c>
      <c r="R146" s="36">
        <f t="shared" si="19"/>
        <v>1.3202938228873897</v>
      </c>
      <c r="S146" s="36">
        <f t="shared" si="19"/>
        <v>1.3104330138908069</v>
      </c>
      <c r="T146" s="36">
        <f t="shared" si="19"/>
        <v>1.3022762704789093</v>
      </c>
    </row>
    <row r="147" spans="2:20" s="29" customFormat="1" ht="21.6" customHeight="1" x14ac:dyDescent="0.25">
      <c r="B147" s="31">
        <v>60.5</v>
      </c>
      <c r="C147" s="32"/>
      <c r="D147" s="2"/>
      <c r="E147" s="36">
        <f t="shared" si="19"/>
        <v>1.3130825069483942</v>
      </c>
      <c r="F147" s="36">
        <f t="shared" si="19"/>
        <v>1.3058936105653693</v>
      </c>
      <c r="G147" s="36">
        <f t="shared" si="19"/>
        <v>1.2997594938298551</v>
      </c>
      <c r="H147" s="36">
        <f t="shared" si="19"/>
        <v>1.2945915980223133</v>
      </c>
      <c r="I147" s="36">
        <f t="shared" si="19"/>
        <v>1.3166917820308879</v>
      </c>
      <c r="J147" s="36">
        <f t="shared" si="19"/>
        <v>1.3160393742365535</v>
      </c>
      <c r="K147" s="36">
        <f t="shared" si="19"/>
        <v>1.3014453584486227</v>
      </c>
      <c r="L147" s="36">
        <f t="shared" si="19"/>
        <v>1.289542571454513</v>
      </c>
      <c r="M147" s="36">
        <f t="shared" si="19"/>
        <v>1.327503324484208</v>
      </c>
      <c r="N147" s="36">
        <f t="shared" si="19"/>
        <v>1.3116315676679478</v>
      </c>
      <c r="O147" s="36">
        <f t="shared" si="19"/>
        <v>1.2994126752384267</v>
      </c>
      <c r="P147" s="36">
        <f t="shared" si="19"/>
        <v>1.2897146520830736</v>
      </c>
      <c r="Q147" s="36">
        <f t="shared" si="19"/>
        <v>1.3168423835996319</v>
      </c>
      <c r="R147" s="36">
        <f t="shared" si="19"/>
        <v>1.305196792793589</v>
      </c>
      <c r="S147" s="36">
        <f t="shared" si="19"/>
        <v>1.2958507651128992</v>
      </c>
      <c r="T147" s="36">
        <f t="shared" si="19"/>
        <v>1.288117643500001</v>
      </c>
    </row>
    <row r="148" spans="2:20" s="29" customFormat="1" ht="21.6" customHeight="1" x14ac:dyDescent="0.25">
      <c r="B148" s="31">
        <v>60</v>
      </c>
      <c r="C148" s="32"/>
      <c r="D148" s="2"/>
      <c r="E148" s="36">
        <f t="shared" si="19"/>
        <v>1.2976037216828713</v>
      </c>
      <c r="F148" s="36">
        <f t="shared" si="19"/>
        <v>1.2908080423177255</v>
      </c>
      <c r="G148" s="36">
        <f t="shared" si="19"/>
        <v>1.2850081608902946</v>
      </c>
      <c r="H148" s="36">
        <f t="shared" si="19"/>
        <v>1.2801209282667356</v>
      </c>
      <c r="I148" s="36">
        <f t="shared" si="19"/>
        <v>1.3010149659969203</v>
      </c>
      <c r="J148" s="36">
        <f t="shared" si="19"/>
        <v>1.3003983841570423</v>
      </c>
      <c r="K148" s="36">
        <f t="shared" si="19"/>
        <v>1.2866022847538239</v>
      </c>
      <c r="L148" s="36">
        <f t="shared" si="19"/>
        <v>1.2753452888909853</v>
      </c>
      <c r="M148" s="36">
        <f t="shared" si="19"/>
        <v>1.3112308781528861</v>
      </c>
      <c r="N148" s="36">
        <f t="shared" si="19"/>
        <v>1.2962322763806888</v>
      </c>
      <c r="O148" s="36">
        <f t="shared" si="19"/>
        <v>1.2846802041838383</v>
      </c>
      <c r="P148" s="36">
        <f t="shared" si="19"/>
        <v>1.2755080653349078</v>
      </c>
      <c r="Q148" s="36">
        <f t="shared" si="19"/>
        <v>1.3011572956261139</v>
      </c>
      <c r="R148" s="36">
        <f t="shared" si="19"/>
        <v>1.290149252519214</v>
      </c>
      <c r="S148" s="36">
        <f t="shared" si="19"/>
        <v>1.2813117894027404</v>
      </c>
      <c r="T148" s="36">
        <f t="shared" si="19"/>
        <v>1.2739973686624262</v>
      </c>
    </row>
    <row r="149" spans="2:20" s="29" customFormat="1" ht="21.6" customHeight="1" x14ac:dyDescent="0.25">
      <c r="B149" s="31">
        <v>59.5</v>
      </c>
      <c r="C149" s="32"/>
      <c r="D149" s="2"/>
      <c r="E149" s="36">
        <f t="shared" si="19"/>
        <v>1.2821801619264244</v>
      </c>
      <c r="F149" s="36">
        <f t="shared" si="19"/>
        <v>1.275772688575523</v>
      </c>
      <c r="G149" s="36">
        <f t="shared" si="19"/>
        <v>1.2703029033632682</v>
      </c>
      <c r="H149" s="36">
        <f t="shared" si="19"/>
        <v>1.2656929446059175</v>
      </c>
      <c r="I149" s="36">
        <f t="shared" si="19"/>
        <v>1.2853959564158755</v>
      </c>
      <c r="J149" s="36">
        <f t="shared" si="19"/>
        <v>1.2848147307820286</v>
      </c>
      <c r="K149" s="36">
        <f t="shared" si="19"/>
        <v>1.2718064114840737</v>
      </c>
      <c r="L149" s="36">
        <f t="shared" si="19"/>
        <v>1.2611874675353951</v>
      </c>
      <c r="M149" s="36">
        <f t="shared" si="19"/>
        <v>1.2950242295411467</v>
      </c>
      <c r="N149" s="36">
        <f t="shared" si="19"/>
        <v>1.2808871853159498</v>
      </c>
      <c r="O149" s="36">
        <f t="shared" si="19"/>
        <v>1.2699935782829577</v>
      </c>
      <c r="P149" s="36">
        <f t="shared" si="19"/>
        <v>1.2613410482973801</v>
      </c>
      <c r="Q149" s="36">
        <f t="shared" si="19"/>
        <v>1.2855301227439055</v>
      </c>
      <c r="R149" s="36">
        <f t="shared" si="19"/>
        <v>1.2751514502215739</v>
      </c>
      <c r="S149" s="36">
        <f t="shared" si="19"/>
        <v>1.2668163173539064</v>
      </c>
      <c r="T149" s="36">
        <f t="shared" si="19"/>
        <v>1.259915660385847</v>
      </c>
    </row>
    <row r="150" spans="2:20" s="29" customFormat="1" ht="21.6" customHeight="1" x14ac:dyDescent="0.25">
      <c r="B150" s="31">
        <v>59</v>
      </c>
      <c r="C150" s="32"/>
      <c r="D150" s="2"/>
      <c r="E150" s="36">
        <f t="shared" si="19"/>
        <v>1.2668120922442327</v>
      </c>
      <c r="F150" s="36">
        <f t="shared" si="19"/>
        <v>1.2607878020597849</v>
      </c>
      <c r="G150" s="36">
        <f t="shared" si="19"/>
        <v>1.255643962711213</v>
      </c>
      <c r="H150" s="36">
        <f t="shared" si="19"/>
        <v>1.2513078782458895</v>
      </c>
      <c r="I150" s="36">
        <f t="shared" si="19"/>
        <v>1.2698350232183264</v>
      </c>
      <c r="J150" s="36">
        <f t="shared" si="19"/>
        <v>1.2692886831019381</v>
      </c>
      <c r="K150" s="36">
        <f t="shared" si="19"/>
        <v>1.2570579832975735</v>
      </c>
      <c r="L150" s="36">
        <f t="shared" si="19"/>
        <v>1.2470693279333844</v>
      </c>
      <c r="M150" s="36">
        <f t="shared" si="19"/>
        <v>1.2788836621673862</v>
      </c>
      <c r="N150" s="36">
        <f t="shared" si="19"/>
        <v>1.2655965567705241</v>
      </c>
      <c r="O150" s="36">
        <f t="shared" si="19"/>
        <v>1.2553530383314622</v>
      </c>
      <c r="P150" s="36">
        <f t="shared" si="19"/>
        <v>1.2472138218894542</v>
      </c>
      <c r="Q150" s="36">
        <f t="shared" si="19"/>
        <v>1.2699611350987201</v>
      </c>
      <c r="R150" s="36">
        <f t="shared" si="19"/>
        <v>1.2602036373947292</v>
      </c>
      <c r="S150" s="36">
        <f t="shared" si="19"/>
        <v>1.2523645827339964</v>
      </c>
      <c r="T150" s="36">
        <f t="shared" si="19"/>
        <v>1.2458727360982123</v>
      </c>
    </row>
    <row r="151" spans="2:20" s="29" customFormat="1" ht="21.6" customHeight="1" x14ac:dyDescent="0.25">
      <c r="B151" s="31">
        <v>58.5</v>
      </c>
      <c r="C151" s="32"/>
      <c r="D151" s="2"/>
      <c r="E151" s="36">
        <f t="shared" si="19"/>
        <v>1.2514997807177435</v>
      </c>
      <c r="F151" s="36">
        <f t="shared" si="19"/>
        <v>1.2458536389123731</v>
      </c>
      <c r="G151" s="36">
        <f t="shared" si="19"/>
        <v>1.2410315837158146</v>
      </c>
      <c r="H151" s="36">
        <f t="shared" si="19"/>
        <v>1.2369659636121133</v>
      </c>
      <c r="I151" s="36">
        <f t="shared" si="19"/>
        <v>1.2543324398893261</v>
      </c>
      <c r="J151" s="36">
        <f t="shared" si="19"/>
        <v>1.253820513655252</v>
      </c>
      <c r="K151" s="36">
        <f t="shared" si="19"/>
        <v>1.2423572482015304</v>
      </c>
      <c r="L151" s="36">
        <f t="shared" si="19"/>
        <v>1.232991093740115</v>
      </c>
      <c r="M151" s="36">
        <f t="shared" si="19"/>
        <v>1.2628094631798616</v>
      </c>
      <c r="N151" s="36">
        <f t="shared" si="19"/>
        <v>1.2503606565402805</v>
      </c>
      <c r="O151" s="36">
        <f t="shared" si="19"/>
        <v>1.2407588284379851</v>
      </c>
      <c r="P151" s="36">
        <f t="shared" si="19"/>
        <v>1.233126610143559</v>
      </c>
      <c r="Q151" s="36">
        <f t="shared" si="19"/>
        <v>1.2544506063922036</v>
      </c>
      <c r="R151" s="36">
        <f t="shared" si="19"/>
        <v>1.245306068942968</v>
      </c>
      <c r="S151" s="36">
        <f t="shared" si="19"/>
        <v>1.2379568225555515</v>
      </c>
      <c r="T151" s="36">
        <f t="shared" si="19"/>
        <v>1.2318688163037814</v>
      </c>
    </row>
    <row r="152" spans="2:20" s="29" customFormat="1" ht="21.6" customHeight="1" x14ac:dyDescent="0.25">
      <c r="B152" s="31">
        <v>58</v>
      </c>
      <c r="C152" s="32"/>
      <c r="D152" s="2"/>
      <c r="E152" s="36">
        <f t="shared" si="19"/>
        <v>1.2362434990218056</v>
      </c>
      <c r="F152" s="36">
        <f t="shared" si="19"/>
        <v>1.2309704587718777</v>
      </c>
      <c r="G152" s="36">
        <f t="shared" si="19"/>
        <v>1.2264660145523509</v>
      </c>
      <c r="H152" s="36">
        <f t="shared" si="19"/>
        <v>1.2226674384221705</v>
      </c>
      <c r="I152" s="36">
        <f t="shared" si="19"/>
        <v>1.2388884835459377</v>
      </c>
      <c r="J152" s="36">
        <f t="shared" si="19"/>
        <v>1.2384104986059756</v>
      </c>
      <c r="K152" s="36">
        <f t="shared" si="19"/>
        <v>1.2277044576269707</v>
      </c>
      <c r="L152" s="36">
        <f t="shared" si="19"/>
        <v>1.2189529917910249</v>
      </c>
      <c r="M152" s="36">
        <f t="shared" si="19"/>
        <v>1.2468019234345231</v>
      </c>
      <c r="N152" s="36">
        <f t="shared" si="19"/>
        <v>1.2351797539970941</v>
      </c>
      <c r="O152" s="36">
        <f t="shared" si="19"/>
        <v>1.226211196098357</v>
      </c>
      <c r="P152" s="36">
        <f t="shared" si="19"/>
        <v>1.2190796402764166</v>
      </c>
      <c r="Q152" s="36">
        <f t="shared" si="19"/>
        <v>1.2389988139594783</v>
      </c>
      <c r="R152" s="36">
        <f t="shared" si="19"/>
        <v>1.230459003256545</v>
      </c>
      <c r="S152" s="36">
        <f t="shared" si="19"/>
        <v>1.2235932771491753</v>
      </c>
      <c r="T152" s="36">
        <f t="shared" si="19"/>
        <v>1.21790412465328</v>
      </c>
    </row>
    <row r="153" spans="2:20" s="29" customFormat="1" ht="21.6" customHeight="1" x14ac:dyDescent="0.25">
      <c r="B153" s="31">
        <v>57.5</v>
      </c>
      <c r="C153" s="32"/>
      <c r="D153" s="2"/>
      <c r="E153" s="36">
        <f t="shared" si="19"/>
        <v>1.2210435225041738</v>
      </c>
      <c r="F153" s="36">
        <f t="shared" si="19"/>
        <v>1.2161385248518588</v>
      </c>
      <c r="G153" s="36">
        <f t="shared" si="19"/>
        <v>1.2119475068663548</v>
      </c>
      <c r="H153" s="36">
        <f t="shared" si="19"/>
        <v>1.2084125437607325</v>
      </c>
      <c r="I153" s="36">
        <f t="shared" si="19"/>
        <v>1.2235034350171372</v>
      </c>
      <c r="J153" s="36">
        <f t="shared" si="19"/>
        <v>1.2230589178234812</v>
      </c>
      <c r="K153" s="36">
        <f t="shared" si="19"/>
        <v>1.2130998665058828</v>
      </c>
      <c r="L153" s="36">
        <f t="shared" si="19"/>
        <v>1.2049552521748197</v>
      </c>
      <c r="M153" s="36">
        <f t="shared" si="19"/>
        <v>1.230861337575198</v>
      </c>
      <c r="N153" s="36">
        <f t="shared" si="19"/>
        <v>1.2200541221681462</v>
      </c>
      <c r="O153" s="36">
        <f t="shared" si="19"/>
        <v>1.2117103922721659</v>
      </c>
      <c r="P153" s="36">
        <f t="shared" si="19"/>
        <v>1.2050731427621053</v>
      </c>
      <c r="Q153" s="36">
        <f t="shared" si="19"/>
        <v>1.2236060388490588</v>
      </c>
      <c r="R153" s="36">
        <f t="shared" si="19"/>
        <v>1.2156627022897655</v>
      </c>
      <c r="S153" s="36">
        <f t="shared" si="19"/>
        <v>1.2092741902389477</v>
      </c>
      <c r="T153" s="36">
        <f t="shared" si="19"/>
        <v>1.2039788880162721</v>
      </c>
    </row>
    <row r="154" spans="2:20" s="29" customFormat="1" ht="21.6" customHeight="1" x14ac:dyDescent="0.25">
      <c r="B154" s="31">
        <v>57</v>
      </c>
      <c r="C154" s="32"/>
      <c r="D154" s="2"/>
      <c r="E154" s="36">
        <f t="shared" si="19"/>
        <v>1.2059001302674761</v>
      </c>
      <c r="F154" s="36">
        <f t="shared" si="19"/>
        <v>1.2013581040215329</v>
      </c>
      <c r="G154" s="36">
        <f t="shared" si="19"/>
        <v>1.1974763158526902</v>
      </c>
      <c r="H154" s="36">
        <f t="shared" si="19"/>
        <v>1.1942015241569031</v>
      </c>
      <c r="I154" s="36">
        <f t="shared" si="19"/>
        <v>1.208177578926183</v>
      </c>
      <c r="J154" s="36">
        <f t="shared" si="19"/>
        <v>1.2077660549648164</v>
      </c>
      <c r="K154" s="36">
        <f t="shared" si="19"/>
        <v>1.198543733350784</v>
      </c>
      <c r="L154" s="36">
        <f t="shared" si="19"/>
        <v>1.1909981083087853</v>
      </c>
      <c r="M154" s="36">
        <f t="shared" si="19"/>
        <v>1.2149880041162202</v>
      </c>
      <c r="N154" s="36">
        <f t="shared" si="19"/>
        <v>1.2049840378176855</v>
      </c>
      <c r="O154" s="36">
        <f t="shared" si="19"/>
        <v>1.1972566714617277</v>
      </c>
      <c r="P154" s="36">
        <f t="shared" si="19"/>
        <v>1.1911073514074482</v>
      </c>
      <c r="Q154" s="36">
        <f t="shared" si="19"/>
        <v>1.2082725659052349</v>
      </c>
      <c r="R154" s="36">
        <f t="shared" si="19"/>
        <v>1.2009174316415128</v>
      </c>
      <c r="S154" s="36">
        <f t="shared" si="19"/>
        <v>1.1949998090202214</v>
      </c>
      <c r="T154" s="36">
        <f t="shared" ref="Q154:T217" si="20">($B154/50)^T$106</f>
        <v>1.1900933365558419</v>
      </c>
    </row>
    <row r="155" spans="2:20" s="29" customFormat="1" ht="21.6" customHeight="1" x14ac:dyDescent="0.25">
      <c r="B155" s="31">
        <v>56.5</v>
      </c>
      <c r="C155" s="32"/>
      <c r="D155" s="2"/>
      <c r="E155" s="36">
        <f t="shared" ref="E155:P176" si="21">($B155/50)^E$106</f>
        <v>1.1908136052537461</v>
      </c>
      <c r="F155" s="36">
        <f t="shared" si="21"/>
        <v>1.1866294668890021</v>
      </c>
      <c r="G155" s="36">
        <f t="shared" si="21"/>
        <v>1.1830527003371369</v>
      </c>
      <c r="H155" s="36">
        <f t="shared" si="21"/>
        <v>1.1800346276640308</v>
      </c>
      <c r="I155" s="36">
        <f t="shared" si="21"/>
        <v>1.1929112037755512</v>
      </c>
      <c r="J155" s="36">
        <f t="shared" si="21"/>
        <v>1.1925321975595788</v>
      </c>
      <c r="K155" s="36">
        <f t="shared" si="21"/>
        <v>1.1840363203368067</v>
      </c>
      <c r="L155" s="36">
        <f t="shared" si="21"/>
        <v>1.177081797016521</v>
      </c>
      <c r="M155" s="36">
        <f t="shared" si="21"/>
        <v>1.1991822255276023</v>
      </c>
      <c r="N155" s="36">
        <f t="shared" si="21"/>
        <v>1.1899697815313501</v>
      </c>
      <c r="O155" s="36">
        <f t="shared" si="21"/>
        <v>1.1828502917935635</v>
      </c>
      <c r="P155" s="36">
        <f t="shared" si="21"/>
        <v>1.1771825034298222</v>
      </c>
      <c r="Q155" s="36">
        <f t="shared" si="20"/>
        <v>1.1929986838530198</v>
      </c>
      <c r="R155" s="36">
        <f t="shared" si="20"/>
        <v>1.1862234606383171</v>
      </c>
      <c r="S155" s="36">
        <f t="shared" si="20"/>
        <v>1.1807703842398998</v>
      </c>
      <c r="T155" s="36">
        <f t="shared" si="20"/>
        <v>1.1762477038056769</v>
      </c>
    </row>
    <row r="156" spans="2:20" s="29" customFormat="1" ht="21.6" customHeight="1" x14ac:dyDescent="0.25">
      <c r="B156" s="31">
        <v>56</v>
      </c>
      <c r="C156" s="32"/>
      <c r="D156" s="2"/>
      <c r="E156" s="36">
        <f t="shared" si="21"/>
        <v>1.1757842343316194</v>
      </c>
      <c r="F156" s="36">
        <f t="shared" si="21"/>
        <v>1.1719528878871317</v>
      </c>
      <c r="G156" s="36">
        <f t="shared" si="21"/>
        <v>1.1686769228605902</v>
      </c>
      <c r="H156" s="36">
        <f t="shared" si="21"/>
        <v>1.1659121059420916</v>
      </c>
      <c r="I156" s="36">
        <f t="shared" si="21"/>
        <v>1.1777046020345374</v>
      </c>
      <c r="J156" s="36">
        <f t="shared" si="21"/>
        <v>1.1773576370974577</v>
      </c>
      <c r="K156" s="36">
        <f t="shared" si="21"/>
        <v>1.1695778933864107</v>
      </c>
      <c r="L156" s="36">
        <f t="shared" si="21"/>
        <v>1.1632065586081901</v>
      </c>
      <c r="M156" s="36">
        <f t="shared" si="21"/>
        <v>1.1834443083228485</v>
      </c>
      <c r="N156" s="36">
        <f t="shared" si="21"/>
        <v>1.175011637803155</v>
      </c>
      <c r="O156" s="36">
        <f t="shared" si="21"/>
        <v>1.1684915151024884</v>
      </c>
      <c r="P156" s="36">
        <f t="shared" si="21"/>
        <v>1.1632988395374879</v>
      </c>
      <c r="Q156" s="36">
        <f t="shared" si="20"/>
        <v>1.1777846853857661</v>
      </c>
      <c r="R156" s="36">
        <f t="shared" si="20"/>
        <v>1.1715810624200669</v>
      </c>
      <c r="S156" s="36">
        <f t="shared" si="20"/>
        <v>1.1665861702792957</v>
      </c>
      <c r="T156" s="36">
        <f t="shared" si="20"/>
        <v>1.1624422267496513</v>
      </c>
    </row>
    <row r="157" spans="2:20" s="29" customFormat="1" ht="21.6" customHeight="1" x14ac:dyDescent="0.25">
      <c r="B157" s="31">
        <v>55.5</v>
      </c>
      <c r="C157" s="32"/>
      <c r="D157" s="2"/>
      <c r="E157" s="36">
        <f t="shared" si="21"/>
        <v>1.1608123083863067</v>
      </c>
      <c r="F157" s="36">
        <f t="shared" si="21"/>
        <v>1.1573286453621816</v>
      </c>
      <c r="G157" s="36">
        <f t="shared" si="21"/>
        <v>1.1543492497659775</v>
      </c>
      <c r="H157" s="36">
        <f t="shared" si="21"/>
        <v>1.1518342143427494</v>
      </c>
      <c r="I157" s="36">
        <f t="shared" si="21"/>
        <v>1.162558070229637</v>
      </c>
      <c r="J157" s="36">
        <f t="shared" si="21"/>
        <v>1.1622426691185526</v>
      </c>
      <c r="K157" s="36">
        <f t="shared" si="21"/>
        <v>1.1551687222568237</v>
      </c>
      <c r="L157" s="36">
        <f t="shared" si="21"/>
        <v>1.149372636963393</v>
      </c>
      <c r="M157" s="36">
        <f t="shared" si="21"/>
        <v>1.167774563149518</v>
      </c>
      <c r="N157" s="36">
        <f t="shared" si="21"/>
        <v>1.16010989512525</v>
      </c>
      <c r="O157" s="36">
        <f t="shared" si="21"/>
        <v>1.1541806070184162</v>
      </c>
      <c r="P157" s="36">
        <f t="shared" si="21"/>
        <v>1.1494566040125413</v>
      </c>
      <c r="Q157" s="36">
        <f t="shared" si="20"/>
        <v>1.1626308672555574</v>
      </c>
      <c r="R157" s="36">
        <f t="shared" si="20"/>
        <v>1.1569905140284729</v>
      </c>
      <c r="S157" s="36">
        <f t="shared" si="20"/>
        <v>1.1524474252396801</v>
      </c>
      <c r="T157" s="36">
        <f t="shared" si="20"/>
        <v>1.148677145904015</v>
      </c>
    </row>
    <row r="158" spans="2:20" s="29" customFormat="1" ht="21.6" customHeight="1" x14ac:dyDescent="0.25">
      <c r="B158" s="31">
        <v>55</v>
      </c>
      <c r="C158" s="32"/>
      <c r="D158" s="2"/>
      <c r="E158" s="36">
        <f t="shared" si="21"/>
        <v>1.1458981224124571</v>
      </c>
      <c r="F158" s="36">
        <f t="shared" si="21"/>
        <v>1.14275702166531</v>
      </c>
      <c r="G158" s="36">
        <f t="shared" si="21"/>
        <v>1.1400699512880144</v>
      </c>
      <c r="H158" s="36">
        <f t="shared" si="21"/>
        <v>1.1378012119972072</v>
      </c>
      <c r="I158" s="36">
        <f t="shared" si="21"/>
        <v>1.1474719090378154</v>
      </c>
      <c r="J158" s="36">
        <f t="shared" si="21"/>
        <v>1.1471875933065847</v>
      </c>
      <c r="K158" s="36">
        <f t="shared" si="21"/>
        <v>1.1408090806303319</v>
      </c>
      <c r="L158" s="36">
        <f t="shared" si="21"/>
        <v>1.1355802796167751</v>
      </c>
      <c r="M158" s="36">
        <f t="shared" si="21"/>
        <v>1.1521733048826501</v>
      </c>
      <c r="N158" s="36">
        <f t="shared" si="21"/>
        <v>1.1452648460805683</v>
      </c>
      <c r="O158" s="36">
        <f t="shared" si="21"/>
        <v>1.139917837055999</v>
      </c>
      <c r="P158" s="36">
        <f t="shared" si="21"/>
        <v>1.1356560447966073</v>
      </c>
      <c r="Q158" s="36">
        <f t="shared" si="20"/>
        <v>1.1475375303664941</v>
      </c>
      <c r="R158" s="36">
        <f t="shared" si="20"/>
        <v>1.1424520964984</v>
      </c>
      <c r="S158" s="36">
        <f t="shared" si="20"/>
        <v>1.1383544110306332</v>
      </c>
      <c r="T158" s="36">
        <f t="shared" si="20"/>
        <v>1.1349527054023005</v>
      </c>
    </row>
    <row r="159" spans="2:20" s="29" customFormat="1" ht="21.6" customHeight="1" x14ac:dyDescent="0.25">
      <c r="B159" s="31">
        <v>54.5</v>
      </c>
      <c r="C159" s="32"/>
      <c r="D159" s="2"/>
      <c r="E159" s="36">
        <f t="shared" si="21"/>
        <v>1.1310419756100287</v>
      </c>
      <c r="F159" s="36">
        <f t="shared" si="21"/>
        <v>1.1282383032470629</v>
      </c>
      <c r="G159" s="36">
        <f t="shared" si="21"/>
        <v>1.125839301645907</v>
      </c>
      <c r="H159" s="36">
        <f t="shared" si="21"/>
        <v>1.1238133619069632</v>
      </c>
      <c r="I159" s="36">
        <f t="shared" si="21"/>
        <v>1.1324464233827873</v>
      </c>
      <c r="J159" s="36">
        <f t="shared" si="21"/>
        <v>1.1321927135851151</v>
      </c>
      <c r="K159" s="36">
        <f t="shared" si="21"/>
        <v>1.1264992462075316</v>
      </c>
      <c r="L159" s="36">
        <f t="shared" si="21"/>
        <v>1.1218297378464823</v>
      </c>
      <c r="M159" s="36">
        <f t="shared" si="21"/>
        <v>1.1366408527211662</v>
      </c>
      <c r="N159" s="36">
        <f t="shared" si="21"/>
        <v>1.1304767874384798</v>
      </c>
      <c r="O159" s="36">
        <f t="shared" si="21"/>
        <v>1.1257034787072124</v>
      </c>
      <c r="P159" s="36">
        <f t="shared" si="21"/>
        <v>1.121897413579378</v>
      </c>
      <c r="Q159" s="36">
        <f t="shared" si="20"/>
        <v>1.1325049798709834</v>
      </c>
      <c r="R159" s="36">
        <f t="shared" si="20"/>
        <v>1.1279660949521837</v>
      </c>
      <c r="S159" s="36">
        <f t="shared" si="20"/>
        <v>1.1243073934613126</v>
      </c>
      <c r="T159" s="36">
        <f t="shared" si="20"/>
        <v>1.1212691530830559</v>
      </c>
    </row>
    <row r="160" spans="2:20" s="29" customFormat="1" ht="21.6" customHeight="1" x14ac:dyDescent="0.25">
      <c r="B160" s="31">
        <v>54</v>
      </c>
      <c r="C160" s="32"/>
      <c r="D160" s="2"/>
      <c r="E160" s="36">
        <f t="shared" si="21"/>
        <v>1.1162441714832945</v>
      </c>
      <c r="F160" s="36">
        <f t="shared" si="21"/>
        <v>1.1137727807549815</v>
      </c>
      <c r="G160" s="36">
        <f t="shared" si="21"/>
        <v>1.1116575791391365</v>
      </c>
      <c r="H160" s="36">
        <f t="shared" si="21"/>
        <v>1.1098709310375983</v>
      </c>
      <c r="I160" s="36">
        <f t="shared" si="21"/>
        <v>1.1174819225344328</v>
      </c>
      <c r="J160" s="36">
        <f t="shared" si="21"/>
        <v>1.1172583382169017</v>
      </c>
      <c r="K160" s="36">
        <f t="shared" si="21"/>
        <v>1.1122395008036718</v>
      </c>
      <c r="L160" s="36">
        <f t="shared" si="21"/>
        <v>1.1081212667655873</v>
      </c>
      <c r="M160" s="36">
        <f t="shared" si="21"/>
        <v>1.1211775302873719</v>
      </c>
      <c r="N160" s="36">
        <f t="shared" si="21"/>
        <v>1.1157460202535769</v>
      </c>
      <c r="O160" s="36">
        <f t="shared" si="21"/>
        <v>1.1115378095370194</v>
      </c>
      <c r="P160" s="36">
        <f t="shared" si="21"/>
        <v>1.1081809658901269</v>
      </c>
      <c r="Q160" s="36">
        <f t="shared" si="20"/>
        <v>1.1175335252691692</v>
      </c>
      <c r="R160" s="36">
        <f t="shared" si="20"/>
        <v>1.1135327986970582</v>
      </c>
      <c r="S160" s="36">
        <f t="shared" si="20"/>
        <v>1.1103066423347667</v>
      </c>
      <c r="T160" s="36">
        <f t="shared" si="20"/>
        <v>1.1076267405805307</v>
      </c>
    </row>
    <row r="161" spans="2:20" s="29" customFormat="1" ht="21.6" customHeight="1" x14ac:dyDescent="0.25">
      <c r="B161" s="31">
        <v>53.5</v>
      </c>
      <c r="C161" s="32"/>
      <c r="D161" s="2"/>
      <c r="E161" s="36">
        <f t="shared" si="21"/>
        <v>1.1015050179431163</v>
      </c>
      <c r="F161" s="36">
        <f t="shared" si="21"/>
        <v>1.099360749134457</v>
      </c>
      <c r="G161" s="36">
        <f t="shared" si="21"/>
        <v>1.0975250662464506</v>
      </c>
      <c r="H161" s="36">
        <f t="shared" si="21"/>
        <v>1.0959741904157247</v>
      </c>
      <c r="I161" s="36">
        <f t="shared" si="21"/>
        <v>1.1025787202114796</v>
      </c>
      <c r="J161" s="36">
        <f t="shared" si="21"/>
        <v>1.1023847799065221</v>
      </c>
      <c r="K161" s="36">
        <f t="shared" si="21"/>
        <v>1.098030130448219</v>
      </c>
      <c r="L161" s="36">
        <f t="shared" si="21"/>
        <v>1.094455125416615</v>
      </c>
      <c r="M161" s="36">
        <f t="shared" si="21"/>
        <v>1.1057836657296911</v>
      </c>
      <c r="N161" s="36">
        <f t="shared" si="21"/>
        <v>1.1010728499677287</v>
      </c>
      <c r="O161" s="36">
        <f t="shared" si="21"/>
        <v>1.0974211112822374</v>
      </c>
      <c r="P161" s="36">
        <f t="shared" si="21"/>
        <v>1.0945069611923244</v>
      </c>
      <c r="Q161" s="36">
        <f t="shared" si="20"/>
        <v>1.1026234805116273</v>
      </c>
      <c r="R161" s="36">
        <f t="shared" si="20"/>
        <v>1.0991525013258308</v>
      </c>
      <c r="S161" s="36">
        <f t="shared" si="20"/>
        <v>1.0963524315454223</v>
      </c>
      <c r="T161" s="36">
        <f t="shared" si="20"/>
        <v>1.0940257234184407</v>
      </c>
    </row>
    <row r="162" spans="2:20" s="29" customFormat="1" ht="21.6" customHeight="1" x14ac:dyDescent="0.25">
      <c r="B162" s="31">
        <v>53</v>
      </c>
      <c r="C162" s="32"/>
      <c r="D162" s="2"/>
      <c r="E162" s="36">
        <f t="shared" si="21"/>
        <v>1.086824827412626</v>
      </c>
      <c r="F162" s="36">
        <f t="shared" si="21"/>
        <v>1.0850025077329699</v>
      </c>
      <c r="G162" s="36">
        <f t="shared" si="21"/>
        <v>1.0834420497282038</v>
      </c>
      <c r="H162" s="36">
        <f t="shared" si="21"/>
        <v>1.0821234152292327</v>
      </c>
      <c r="I162" s="36">
        <f t="shared" si="21"/>
        <v>1.0877371346875933</v>
      </c>
      <c r="J162" s="36">
        <f t="shared" si="21"/>
        <v>1.0875723559064052</v>
      </c>
      <c r="K162" s="36">
        <f t="shared" si="21"/>
        <v>1.0838714254877813</v>
      </c>
      <c r="L162" s="36">
        <f t="shared" si="21"/>
        <v>1.0808315768693022</v>
      </c>
      <c r="M162" s="36">
        <f t="shared" si="21"/>
        <v>1.0904595918287661</v>
      </c>
      <c r="N162" s="36">
        <f t="shared" si="21"/>
        <v>1.0864575865155379</v>
      </c>
      <c r="O162" s="36">
        <f t="shared" si="21"/>
        <v>1.0833536699537534</v>
      </c>
      <c r="P162" s="36">
        <f t="shared" si="21"/>
        <v>1.0808756629814884</v>
      </c>
      <c r="Q162" s="36">
        <f t="shared" si="20"/>
        <v>1.0877751641054676</v>
      </c>
      <c r="R162" s="36">
        <f t="shared" si="20"/>
        <v>1.0848255008209373</v>
      </c>
      <c r="S162" s="36">
        <f t="shared" si="20"/>
        <v>1.0824450391798808</v>
      </c>
      <c r="T162" s="36">
        <f t="shared" si="20"/>
        <v>1.0804663611069465</v>
      </c>
    </row>
    <row r="163" spans="2:20" s="29" customFormat="1" ht="21.6" customHeight="1" x14ac:dyDescent="0.25">
      <c r="B163" s="31">
        <v>52.5</v>
      </c>
      <c r="C163" s="32"/>
      <c r="D163" s="2"/>
      <c r="E163" s="36">
        <f t="shared" si="21"/>
        <v>1.0722039169364588</v>
      </c>
      <c r="F163" s="36">
        <f t="shared" si="21"/>
        <v>1.0706983604078675</v>
      </c>
      <c r="G163" s="36">
        <f t="shared" si="21"/>
        <v>1.0694088207321908</v>
      </c>
      <c r="H163" s="36">
        <f t="shared" si="21"/>
        <v>1.0683188849309779</v>
      </c>
      <c r="I163" s="36">
        <f t="shared" si="21"/>
        <v>1.0729574889010181</v>
      </c>
      <c r="J163" s="36">
        <f t="shared" si="21"/>
        <v>1.0728213881264148</v>
      </c>
      <c r="K163" s="36">
        <f t="shared" si="21"/>
        <v>1.0697636806925421</v>
      </c>
      <c r="L163" s="36">
        <f t="shared" si="21"/>
        <v>1.067250888321732</v>
      </c>
      <c r="M163" s="36">
        <f t="shared" si="21"/>
        <v>1.0752056461070663</v>
      </c>
      <c r="N163" s="36">
        <f t="shared" si="21"/>
        <v>1.07190054443335</v>
      </c>
      <c r="O163" s="36">
        <f t="shared" si="21"/>
        <v>1.0693357759422275</v>
      </c>
      <c r="P163" s="36">
        <f t="shared" si="21"/>
        <v>1.0672873388864146</v>
      </c>
      <c r="Q163" s="36">
        <f t="shared" si="20"/>
        <v>1.0729888992239884</v>
      </c>
      <c r="R163" s="36">
        <f t="shared" si="20"/>
        <v>1.0705520996620304</v>
      </c>
      <c r="S163" s="36">
        <f t="shared" si="20"/>
        <v>1.0685847476211747</v>
      </c>
      <c r="T163" s="36">
        <f t="shared" si="20"/>
        <v>1.066948917242984</v>
      </c>
    </row>
    <row r="164" spans="2:20" s="29" customFormat="1" ht="21.6" customHeight="1" x14ac:dyDescent="0.25">
      <c r="B164" s="31">
        <v>52</v>
      </c>
      <c r="C164" s="32"/>
      <c r="D164" s="2"/>
      <c r="E164" s="36">
        <f t="shared" si="21"/>
        <v>1.0576426082936952</v>
      </c>
      <c r="F164" s="36">
        <f t="shared" si="21"/>
        <v>1.056448615637825</v>
      </c>
      <c r="G164" s="36">
        <f t="shared" si="21"/>
        <v>1.0554256749031268</v>
      </c>
      <c r="H164" s="36">
        <f t="shared" si="21"/>
        <v>1.0545608833460651</v>
      </c>
      <c r="I164" s="36">
        <f t="shared" si="21"/>
        <v>1.0582401105679264</v>
      </c>
      <c r="J164" s="36">
        <f t="shared" si="21"/>
        <v>1.0581322032471405</v>
      </c>
      <c r="K164" s="36">
        <f t="shared" si="21"/>
        <v>1.0557071953663513</v>
      </c>
      <c r="L164" s="36">
        <f t="shared" si="21"/>
        <v>1.0537133312049958</v>
      </c>
      <c r="M164" s="36">
        <f t="shared" si="21"/>
        <v>1.0600221709421571</v>
      </c>
      <c r="N164" s="36">
        <f t="shared" si="21"/>
        <v>1.0574020429719688</v>
      </c>
      <c r="O164" s="36">
        <f t="shared" si="21"/>
        <v>1.0553677241274408</v>
      </c>
      <c r="P164" s="36">
        <f t="shared" si="21"/>
        <v>1.0537422607739337</v>
      </c>
      <c r="Q164" s="36">
        <f t="shared" si="20"/>
        <v>1.0582650138200367</v>
      </c>
      <c r="R164" s="36">
        <f t="shared" si="20"/>
        <v>1.0563326049372506</v>
      </c>
      <c r="S164" s="36">
        <f t="shared" si="20"/>
        <v>1.0547718436566298</v>
      </c>
      <c r="T164" s="36">
        <f t="shared" si="20"/>
        <v>1.0534736596141003</v>
      </c>
    </row>
    <row r="165" spans="2:20" s="29" customFormat="1" ht="21.6" customHeight="1" x14ac:dyDescent="0.25">
      <c r="B165" s="31">
        <v>51.5</v>
      </c>
      <c r="C165" s="32"/>
      <c r="D165" s="2"/>
      <c r="E165" s="36">
        <f t="shared" si="21"/>
        <v>1.0431412281146735</v>
      </c>
      <c r="F165" s="36">
        <f t="shared" si="21"/>
        <v>1.0422535866381621</v>
      </c>
      <c r="G165" s="36">
        <f t="shared" si="21"/>
        <v>1.0414929124959376</v>
      </c>
      <c r="H165" s="36">
        <f t="shared" si="21"/>
        <v>1.0408496987828846</v>
      </c>
      <c r="I165" s="36">
        <f t="shared" si="21"/>
        <v>1.0435853322996349</v>
      </c>
      <c r="J165" s="36">
        <f t="shared" si="21"/>
        <v>1.0435051328370595</v>
      </c>
      <c r="K165" s="36">
        <f t="shared" si="21"/>
        <v>1.0417022734606425</v>
      </c>
      <c r="L165" s="36">
        <f t="shared" si="21"/>
        <v>1.0402191812915367</v>
      </c>
      <c r="M165" s="36">
        <f t="shared" si="21"/>
        <v>1.0449095136837876</v>
      </c>
      <c r="N165" s="36">
        <f t="shared" si="21"/>
        <v>1.0429624062132423</v>
      </c>
      <c r="O165" s="36">
        <f t="shared" si="21"/>
        <v>1.041449813991451</v>
      </c>
      <c r="P165" s="36">
        <f t="shared" si="21"/>
        <v>1.040240704857357</v>
      </c>
      <c r="Q165" s="36">
        <f t="shared" si="20"/>
        <v>1.0436038407432364</v>
      </c>
      <c r="R165" s="36">
        <f t="shared" si="20"/>
        <v>1.042167328458347</v>
      </c>
      <c r="S165" s="36">
        <f t="shared" si="20"/>
        <v>1.0410066185894977</v>
      </c>
      <c r="T165" s="36">
        <f t="shared" si="20"/>
        <v>1.0400408603059499</v>
      </c>
    </row>
    <row r="166" spans="2:20" s="29" customFormat="1" ht="21.6" customHeight="1" x14ac:dyDescent="0.25">
      <c r="B166" s="31">
        <v>51</v>
      </c>
      <c r="C166" s="32"/>
      <c r="D166" s="2"/>
      <c r="E166" s="36">
        <f t="shared" si="21"/>
        <v>1.0287001080018443</v>
      </c>
      <c r="F166" s="36">
        <f t="shared" si="21"/>
        <v>1.0281135914801791</v>
      </c>
      <c r="G166" s="36">
        <f t="shared" si="21"/>
        <v>1.0276108384930289</v>
      </c>
      <c r="H166" s="36">
        <f t="shared" si="21"/>
        <v>1.027185624148073</v>
      </c>
      <c r="I166" s="36">
        <f t="shared" si="21"/>
        <v>1.028993491723861</v>
      </c>
      <c r="J166" s="36">
        <f t="shared" si="21"/>
        <v>1.0289405134737362</v>
      </c>
      <c r="K166" s="36">
        <f t="shared" si="21"/>
        <v>1.0277492236923409</v>
      </c>
      <c r="L166" s="36">
        <f t="shared" si="21"/>
        <v>1.0267687188073451</v>
      </c>
      <c r="M166" s="36">
        <f t="shared" si="21"/>
        <v>1.0298680267749627</v>
      </c>
      <c r="N166" s="36">
        <f t="shared" si="21"/>
        <v>1.0285819631906872</v>
      </c>
      <c r="O166" s="36">
        <f t="shared" si="21"/>
        <v>1.027582349735721</v>
      </c>
      <c r="P166" s="36">
        <f t="shared" si="21"/>
        <v>1.0267829518087732</v>
      </c>
      <c r="Q166" s="36">
        <f t="shared" si="20"/>
        <v>1.0290057178612577</v>
      </c>
      <c r="R166" s="36">
        <f t="shared" si="20"/>
        <v>1.0280565868798144</v>
      </c>
      <c r="S166" s="36">
        <f t="shared" si="20"/>
        <v>1.0272893683545277</v>
      </c>
      <c r="T166" s="36">
        <f t="shared" si="20"/>
        <v>1.0266507958136155</v>
      </c>
    </row>
    <row r="167" spans="2:20" s="29" customFormat="1" ht="21.6" customHeight="1" x14ac:dyDescent="0.25">
      <c r="B167" s="31">
        <v>50.5</v>
      </c>
      <c r="C167" s="32"/>
      <c r="D167" s="2"/>
      <c r="E167" s="36">
        <f t="shared" si="21"/>
        <v>1.014319584654847</v>
      </c>
      <c r="F167" s="36">
        <f t="shared" si="21"/>
        <v>1.014028953214698</v>
      </c>
      <c r="G167" s="36">
        <f t="shared" si="21"/>
        <v>1.0137797627257152</v>
      </c>
      <c r="H167" s="36">
        <f t="shared" si="21"/>
        <v>1.0135689570655757</v>
      </c>
      <c r="I167" s="36">
        <f t="shared" si="21"/>
        <v>1.0144649316101979</v>
      </c>
      <c r="J167" s="36">
        <f t="shared" si="21"/>
        <v>1.0144386868692443</v>
      </c>
      <c r="K167" s="36">
        <f t="shared" si="21"/>
        <v>1.01384835966595</v>
      </c>
      <c r="L167" s="36">
        <f t="shared" si="21"/>
        <v>1.0133622285481796</v>
      </c>
      <c r="M167" s="36">
        <f t="shared" si="21"/>
        <v>1.0148980678771782</v>
      </c>
      <c r="N167" s="36">
        <f t="shared" si="21"/>
        <v>1.0142610480143366</v>
      </c>
      <c r="O167" s="36">
        <f t="shared" si="21"/>
        <v>1.0137656404024087</v>
      </c>
      <c r="P167" s="36">
        <f t="shared" si="21"/>
        <v>1.0133692868753748</v>
      </c>
      <c r="Q167" s="36">
        <f t="shared" si="20"/>
        <v>1.0144709881853025</v>
      </c>
      <c r="R167" s="36">
        <f t="shared" si="20"/>
        <v>1.0140007018222332</v>
      </c>
      <c r="S167" s="36">
        <f t="shared" si="20"/>
        <v>1.0136203936376555</v>
      </c>
      <c r="T167" s="36">
        <f t="shared" si="20"/>
        <v>1.0133037471569331</v>
      </c>
    </row>
    <row r="168" spans="2:20" s="29" customFormat="1" ht="21.6" customHeight="1" x14ac:dyDescent="0.25">
      <c r="B168" s="31">
        <v>50</v>
      </c>
      <c r="C168" s="32"/>
      <c r="D168" s="2"/>
      <c r="E168" s="36">
        <f t="shared" si="21"/>
        <v>1</v>
      </c>
      <c r="F168" s="36">
        <f t="shared" si="21"/>
        <v>1</v>
      </c>
      <c r="G168" s="36">
        <f t="shared" si="21"/>
        <v>1</v>
      </c>
      <c r="H168" s="36">
        <f t="shared" si="21"/>
        <v>1</v>
      </c>
      <c r="I168" s="36">
        <f t="shared" si="21"/>
        <v>1</v>
      </c>
      <c r="J168" s="36">
        <f t="shared" si="21"/>
        <v>1</v>
      </c>
      <c r="K168" s="36">
        <f t="shared" si="21"/>
        <v>1</v>
      </c>
      <c r="L168" s="36">
        <f t="shared" si="21"/>
        <v>1</v>
      </c>
      <c r="M168" s="36">
        <f t="shared" si="21"/>
        <v>1</v>
      </c>
      <c r="N168" s="36">
        <f t="shared" si="21"/>
        <v>1</v>
      </c>
      <c r="O168" s="36">
        <f t="shared" si="21"/>
        <v>1</v>
      </c>
      <c r="P168" s="36">
        <f t="shared" si="21"/>
        <v>1</v>
      </c>
      <c r="Q168" s="36">
        <f t="shared" si="20"/>
        <v>1</v>
      </c>
      <c r="R168" s="36">
        <f t="shared" si="20"/>
        <v>1</v>
      </c>
      <c r="S168" s="36">
        <f t="shared" si="20"/>
        <v>1</v>
      </c>
      <c r="T168" s="36">
        <f t="shared" si="20"/>
        <v>1</v>
      </c>
    </row>
    <row r="169" spans="2:20" s="29" customFormat="1" ht="21.6" customHeight="1" x14ac:dyDescent="0.25">
      <c r="B169" s="31">
        <v>49.5</v>
      </c>
      <c r="C169" s="32"/>
      <c r="D169" s="2"/>
      <c r="E169" s="36">
        <f t="shared" si="21"/>
        <v>0.98574170132440675</v>
      </c>
      <c r="F169" s="36">
        <f t="shared" si="21"/>
        <v>0.98602706523435724</v>
      </c>
      <c r="G169" s="36">
        <f t="shared" si="21"/>
        <v>0.98627187022690543</v>
      </c>
      <c r="H169" s="36">
        <f t="shared" si="21"/>
        <v>0.98647906038445676</v>
      </c>
      <c r="I169" s="36">
        <f t="shared" si="21"/>
        <v>0.98559905034087703</v>
      </c>
      <c r="J169" s="36">
        <f t="shared" si="21"/>
        <v>0.98562480524120388</v>
      </c>
      <c r="K169" s="36">
        <f t="shared" si="21"/>
        <v>0.98620446845806431</v>
      </c>
      <c r="L169" s="36">
        <f t="shared" si="21"/>
        <v>0.98668232746380824</v>
      </c>
      <c r="M169" s="36">
        <f t="shared" si="21"/>
        <v>0.98517419163518893</v>
      </c>
      <c r="N169" s="36">
        <f t="shared" si="21"/>
        <v>0.98579916380313648</v>
      </c>
      <c r="O169" s="36">
        <f t="shared" si="21"/>
        <v>0.98628574763349008</v>
      </c>
      <c r="P169" s="36">
        <f t="shared" si="21"/>
        <v>0.98667538594608573</v>
      </c>
      <c r="Q169" s="36">
        <f t="shared" si="20"/>
        <v>0.98559310699791314</v>
      </c>
      <c r="R169" s="36">
        <f t="shared" si="20"/>
        <v>0.98605481335364997</v>
      </c>
      <c r="S169" s="36">
        <f t="shared" si="20"/>
        <v>0.9864284980063649</v>
      </c>
      <c r="T169" s="36">
        <f t="shared" si="20"/>
        <v>0.98673984477506604</v>
      </c>
    </row>
    <row r="170" spans="2:20" s="29" customFormat="1" ht="21.6" customHeight="1" x14ac:dyDescent="0.25">
      <c r="B170" s="31">
        <v>49</v>
      </c>
      <c r="C170" s="32"/>
      <c r="D170" s="2"/>
      <c r="E170" s="36">
        <f t="shared" si="21"/>
        <v>0.97154504141488729</v>
      </c>
      <c r="F170" s="36">
        <f t="shared" si="21"/>
        <v>0.97211048769337671</v>
      </c>
      <c r="G170" s="36">
        <f t="shared" si="21"/>
        <v>0.97259569855756578</v>
      </c>
      <c r="H170" s="36">
        <f t="shared" si="21"/>
        <v>0.97300645075310233</v>
      </c>
      <c r="I170" s="36">
        <f t="shared" si="21"/>
        <v>0.97126244162601039</v>
      </c>
      <c r="J170" s="36">
        <f t="shared" si="21"/>
        <v>0.97131346050610934</v>
      </c>
      <c r="K170" s="36">
        <f t="shared" si="21"/>
        <v>0.97246209408455453</v>
      </c>
      <c r="L170" s="36">
        <f t="shared" si="21"/>
        <v>0.97340951018510524</v>
      </c>
      <c r="M170" s="36">
        <f t="shared" si="21"/>
        <v>0.97042101689557247</v>
      </c>
      <c r="N170" s="36">
        <f t="shared" si="21"/>
        <v>0.97165888955755653</v>
      </c>
      <c r="O170" s="36">
        <f t="shared" si="21"/>
        <v>0.97262320763932519</v>
      </c>
      <c r="P170" s="36">
        <f t="shared" si="21"/>
        <v>0.97339574442723831</v>
      </c>
      <c r="Q170" s="36">
        <f t="shared" si="20"/>
        <v>0.97125066841886376</v>
      </c>
      <c r="R170" s="36">
        <f t="shared" si="20"/>
        <v>0.9721654791869867</v>
      </c>
      <c r="S170" s="36">
        <f t="shared" si="20"/>
        <v>0.97290620335845901</v>
      </c>
      <c r="T170" s="36">
        <f t="shared" si="20"/>
        <v>0.97352357681101243</v>
      </c>
    </row>
    <row r="171" spans="2:20" s="29" customFormat="1" ht="21.6" customHeight="1" x14ac:dyDescent="0.25">
      <c r="B171" s="31">
        <v>48.5</v>
      </c>
      <c r="C171" s="32"/>
      <c r="D171" s="2"/>
      <c r="E171" s="36">
        <f t="shared" si="21"/>
        <v>0.95741037870196299</v>
      </c>
      <c r="F171" s="36">
        <f t="shared" si="21"/>
        <v>0.95825061167237835</v>
      </c>
      <c r="G171" s="36">
        <f t="shared" si="21"/>
        <v>0.95897181552330835</v>
      </c>
      <c r="H171" s="36">
        <f t="shared" si="21"/>
        <v>0.95958248887860254</v>
      </c>
      <c r="I171" s="36">
        <f t="shared" si="21"/>
        <v>0.95699053853851435</v>
      </c>
      <c r="J171" s="36">
        <f t="shared" si="21"/>
        <v>0.95706632939033587</v>
      </c>
      <c r="K171" s="36">
        <f t="shared" si="21"/>
        <v>0.9587732113455194</v>
      </c>
      <c r="L171" s="36">
        <f t="shared" si="21"/>
        <v>0.96018185248818178</v>
      </c>
      <c r="M171" s="36">
        <f t="shared" si="21"/>
        <v>0.955740855658885</v>
      </c>
      <c r="N171" s="36">
        <f t="shared" si="21"/>
        <v>0.95757953301917453</v>
      </c>
      <c r="O171" s="36">
        <f t="shared" si="21"/>
        <v>0.95901270972532704</v>
      </c>
      <c r="P171" s="36">
        <f t="shared" si="21"/>
        <v>0.96016138024164388</v>
      </c>
      <c r="Q171" s="36">
        <f t="shared" si="20"/>
        <v>0.95697304919430382</v>
      </c>
      <c r="R171" s="36">
        <f t="shared" si="20"/>
        <v>0.9583323403092433</v>
      </c>
      <c r="S171" s="36">
        <f t="shared" si="20"/>
        <v>0.95943343703305506</v>
      </c>
      <c r="T171" s="36">
        <f t="shared" si="20"/>
        <v>0.9603514964666362</v>
      </c>
    </row>
    <row r="172" spans="2:20" s="29" customFormat="1" ht="21.6" customHeight="1" x14ac:dyDescent="0.25">
      <c r="B172" s="31">
        <v>48</v>
      </c>
      <c r="C172" s="32"/>
      <c r="D172" s="2"/>
      <c r="E172" s="36">
        <f t="shared" si="21"/>
        <v>0.94333807740913156</v>
      </c>
      <c r="F172" s="36">
        <f t="shared" si="21"/>
        <v>0.94444778713404698</v>
      </c>
      <c r="G172" s="36">
        <f t="shared" si="21"/>
        <v>0.94540055718095894</v>
      </c>
      <c r="H172" s="36">
        <f t="shared" si="21"/>
        <v>0.94620749791475289</v>
      </c>
      <c r="I172" s="36">
        <f t="shared" si="21"/>
        <v>0.94278371160107943</v>
      </c>
      <c r="J172" s="36">
        <f t="shared" si="21"/>
        <v>0.94288378132146755</v>
      </c>
      <c r="K172" s="36">
        <f t="shared" si="21"/>
        <v>0.94513816027468522</v>
      </c>
      <c r="L172" s="36">
        <f t="shared" si="21"/>
        <v>0.94699966391547796</v>
      </c>
      <c r="M172" s="36">
        <f t="shared" si="21"/>
        <v>0.94113409371680612</v>
      </c>
      <c r="N172" s="36">
        <f t="shared" si="21"/>
        <v>0.94356145571505223</v>
      </c>
      <c r="O172" s="36">
        <f t="shared" si="21"/>
        <v>0.94545458911583868</v>
      </c>
      <c r="P172" s="36">
        <f t="shared" si="21"/>
        <v>0.94697260341154843</v>
      </c>
      <c r="Q172" s="36">
        <f t="shared" si="20"/>
        <v>0.94276062009696771</v>
      </c>
      <c r="R172" s="36">
        <f t="shared" si="20"/>
        <v>0.9445557451825124</v>
      </c>
      <c r="S172" s="36">
        <f t="shared" si="20"/>
        <v>0.9460105254253256</v>
      </c>
      <c r="T172" s="36">
        <f t="shared" si="20"/>
        <v>0.94722390926897204</v>
      </c>
    </row>
    <row r="173" spans="2:20" s="29" customFormat="1" ht="21.6" customHeight="1" x14ac:dyDescent="0.25">
      <c r="B173" s="31">
        <v>47.5</v>
      </c>
      <c r="C173" s="32"/>
      <c r="D173" s="2"/>
      <c r="E173" s="36">
        <f t="shared" si="21"/>
        <v>0.92932850770768138</v>
      </c>
      <c r="F173" s="36">
        <f t="shared" si="21"/>
        <v>0.93070236986161048</v>
      </c>
      <c r="G173" s="36">
        <f t="shared" si="21"/>
        <v>0.93188226526362328</v>
      </c>
      <c r="H173" s="36">
        <f t="shared" si="21"/>
        <v>0.9328818065445067</v>
      </c>
      <c r="I173" s="36">
        <f t="shared" si="21"/>
        <v>0.92864233733114721</v>
      </c>
      <c r="J173" s="36">
        <f t="shared" si="21"/>
        <v>0.9287661917141854</v>
      </c>
      <c r="K173" s="36">
        <f t="shared" si="21"/>
        <v>0.93155728662498927</v>
      </c>
      <c r="L173" s="36">
        <f t="shared" si="21"/>
        <v>0.93386325937225467</v>
      </c>
      <c r="M173" s="36">
        <f t="shared" si="21"/>
        <v>0.9266011229294403</v>
      </c>
      <c r="N173" s="36">
        <f t="shared" si="21"/>
        <v>0.9296050250979826</v>
      </c>
      <c r="O173" s="36">
        <f t="shared" si="21"/>
        <v>0.93194918670234261</v>
      </c>
      <c r="P173" s="36">
        <f t="shared" si="21"/>
        <v>0.93382972932805508</v>
      </c>
      <c r="Q173" s="36">
        <f t="shared" si="20"/>
        <v>0.92861375789605571</v>
      </c>
      <c r="R173" s="36">
        <f t="shared" si="20"/>
        <v>0.93083604807469955</v>
      </c>
      <c r="S173" s="36">
        <f t="shared" si="20"/>
        <v>0.93263780049760436</v>
      </c>
      <c r="T173" s="36">
        <f t="shared" si="20"/>
        <v>0.93414112605689648</v>
      </c>
    </row>
    <row r="174" spans="2:20" s="29" customFormat="1" ht="21.6" customHeight="1" x14ac:dyDescent="0.25">
      <c r="B174" s="31">
        <v>47</v>
      </c>
      <c r="C174" s="32"/>
      <c r="D174" s="2"/>
      <c r="E174" s="36">
        <f t="shared" si="21"/>
        <v>0.91538204587731442</v>
      </c>
      <c r="F174" s="36">
        <f t="shared" si="21"/>
        <v>0.91701472161780961</v>
      </c>
      <c r="G174" s="36">
        <f t="shared" si="21"/>
        <v>0.91841728733721106</v>
      </c>
      <c r="H174" s="36">
        <f t="shared" si="21"/>
        <v>0.91960574913367243</v>
      </c>
      <c r="I174" s="36">
        <f t="shared" si="21"/>
        <v>0.91456679840188204</v>
      </c>
      <c r="J174" s="36">
        <f t="shared" si="21"/>
        <v>0.91471394213119916</v>
      </c>
      <c r="K174" s="36">
        <f t="shared" si="21"/>
        <v>0.91803094202587332</v>
      </c>
      <c r="L174" s="36">
        <f t="shared" si="21"/>
        <v>0.92077295927683844</v>
      </c>
      <c r="M174" s="36">
        <f t="shared" si="21"/>
        <v>0.91214234138549655</v>
      </c>
      <c r="N174" s="36">
        <f t="shared" si="21"/>
        <v>0.91571061470688275</v>
      </c>
      <c r="O174" s="36">
        <f t="shared" si="21"/>
        <v>0.91849684919981689</v>
      </c>
      <c r="P174" s="36">
        <f t="shared" si="21"/>
        <v>0.92073307890149803</v>
      </c>
      <c r="Q174" s="36">
        <f t="shared" si="20"/>
        <v>0.91453284551821357</v>
      </c>
      <c r="R174" s="36">
        <f t="shared" si="20"/>
        <v>0.91717360921826385</v>
      </c>
      <c r="S174" s="36">
        <f t="shared" si="20"/>
        <v>0.91931559993383782</v>
      </c>
      <c r="T174" s="36">
        <f t="shared" si="20"/>
        <v>0.92110346313027347</v>
      </c>
    </row>
    <row r="175" spans="2:20" s="29" customFormat="1" ht="21.6" customHeight="1" x14ac:dyDescent="0.25">
      <c r="B175" s="31">
        <v>46.5</v>
      </c>
      <c r="C175" s="32"/>
      <c r="D175" s="2"/>
      <c r="E175" s="36">
        <f t="shared" si="21"/>
        <v>0.9014990744728576</v>
      </c>
      <c r="F175" s="36">
        <f t="shared" si="21"/>
        <v>0.90338521030994579</v>
      </c>
      <c r="G175" s="36">
        <f t="shared" si="21"/>
        <v>0.90500597696298335</v>
      </c>
      <c r="H175" s="36">
        <f t="shared" si="21"/>
        <v>0.90637966589056151</v>
      </c>
      <c r="I175" s="36">
        <f t="shared" si="21"/>
        <v>0.90055748380922029</v>
      </c>
      <c r="J175" s="36">
        <f t="shared" si="21"/>
        <v>0.90072742045025966</v>
      </c>
      <c r="K175" s="36">
        <f t="shared" si="21"/>
        <v>0.90455948414661913</v>
      </c>
      <c r="L175" s="36">
        <f t="shared" si="21"/>
        <v>0.90772908971671695</v>
      </c>
      <c r="M175" s="36">
        <f t="shared" si="21"/>
        <v>0.89775815356844146</v>
      </c>
      <c r="N175" s="36">
        <f t="shared" si="21"/>
        <v>0.90187860433327649</v>
      </c>
      <c r="O175" s="36">
        <f t="shared" si="21"/>
        <v>0.90509792930911115</v>
      </c>
      <c r="P175" s="36">
        <f t="shared" si="21"/>
        <v>0.90768297871767134</v>
      </c>
      <c r="Q175" s="36">
        <f t="shared" si="20"/>
        <v>0.90051827221458769</v>
      </c>
      <c r="R175" s="36">
        <f t="shared" si="20"/>
        <v>0.90356879497503206</v>
      </c>
      <c r="S175" s="36">
        <f t="shared" si="20"/>
        <v>0.90604426730000787</v>
      </c>
      <c r="T175" s="36">
        <f t="shared" si="20"/>
        <v>0.90811124240491548</v>
      </c>
    </row>
    <row r="176" spans="2:20" s="29" customFormat="1" ht="21.6" customHeight="1" x14ac:dyDescent="0.25">
      <c r="B176" s="31">
        <v>46</v>
      </c>
      <c r="C176" s="32"/>
      <c r="D176" s="2"/>
      <c r="E176" s="36">
        <f t="shared" si="21"/>
        <v>0.88767998249736058</v>
      </c>
      <c r="F176" s="36">
        <f t="shared" si="21"/>
        <v>0.88981421016130147</v>
      </c>
      <c r="G176" s="36">
        <f t="shared" si="21"/>
        <v>0.89164869386642343</v>
      </c>
      <c r="H176" s="36">
        <f t="shared" ref="F176:P199" si="22">($B176/50)^H$106</f>
        <v>0.89320390303188257</v>
      </c>
      <c r="I176" s="36">
        <f t="shared" si="22"/>
        <v>0.88661478904529167</v>
      </c>
      <c r="J176" s="36">
        <f t="shared" si="22"/>
        <v>0.88680702103754683</v>
      </c>
      <c r="K176" s="36">
        <f t="shared" si="22"/>
        <v>0.89114327686602446</v>
      </c>
      <c r="L176" s="36">
        <f t="shared" si="22"/>
        <v>0.89473198261077624</v>
      </c>
      <c r="M176" s="36">
        <f t="shared" si="22"/>
        <v>0.88344897052891314</v>
      </c>
      <c r="N176" s="36">
        <f t="shared" si="22"/>
        <v>0.88810938019416596</v>
      </c>
      <c r="O176" s="36">
        <f t="shared" si="22"/>
        <v>0.89175278588564144</v>
      </c>
      <c r="P176" s="36">
        <f t="shared" si="22"/>
        <v>0.89467976120020243</v>
      </c>
      <c r="Q176" s="36">
        <f t="shared" si="20"/>
        <v>0.88657043373425426</v>
      </c>
      <c r="R176" s="36">
        <f t="shared" si="20"/>
        <v>0.89002197800738214</v>
      </c>
      <c r="S176" s="36">
        <f t="shared" si="20"/>
        <v>0.89282415221082134</v>
      </c>
      <c r="T176" s="36">
        <f t="shared" si="20"/>
        <v>0.89516479157365303</v>
      </c>
    </row>
    <row r="177" spans="2:20" s="29" customFormat="1" ht="21.6" customHeight="1" x14ac:dyDescent="0.25">
      <c r="B177" s="31">
        <v>45.5</v>
      </c>
      <c r="C177" s="32"/>
      <c r="D177" s="2"/>
      <c r="E177" s="36">
        <f t="shared" ref="E177:E232" si="23">($B177/50)^E$106</f>
        <v>0.8739251655818997</v>
      </c>
      <c r="F177" s="36">
        <f t="shared" si="22"/>
        <v>0.8763021018892575</v>
      </c>
      <c r="G177" s="36">
        <f t="shared" si="22"/>
        <v>0.8783458041127481</v>
      </c>
      <c r="H177" s="36">
        <f t="shared" si="22"/>
        <v>0.8800788129551983</v>
      </c>
      <c r="I177" s="36">
        <f t="shared" si="22"/>
        <v>0.87273911627853296</v>
      </c>
      <c r="J177" s="36">
        <f t="shared" si="22"/>
        <v>0.87295314492775322</v>
      </c>
      <c r="K177" s="36">
        <f t="shared" si="22"/>
        <v>0.8777826904487408</v>
      </c>
      <c r="L177" s="36">
        <f t="shared" si="22"/>
        <v>0.88178197587799323</v>
      </c>
      <c r="M177" s="36">
        <f t="shared" si="22"/>
        <v>0.86921521006370472</v>
      </c>
      <c r="N177" s="36">
        <f t="shared" si="22"/>
        <v>0.87440333511161095</v>
      </c>
      <c r="O177" s="36">
        <f t="shared" si="22"/>
        <v>0.87846178411472176</v>
      </c>
      <c r="P177" s="36">
        <f t="shared" si="22"/>
        <v>0.88172376477938585</v>
      </c>
      <c r="Q177" s="36">
        <f t="shared" si="20"/>
        <v>0.8726897325043369</v>
      </c>
      <c r="R177" s="36">
        <f t="shared" si="20"/>
        <v>0.87653353745611995</v>
      </c>
      <c r="S177" s="36">
        <f t="shared" si="20"/>
        <v>0.87965561050298569</v>
      </c>
      <c r="T177" s="36">
        <f t="shared" si="20"/>
        <v>0.88226444427382289</v>
      </c>
    </row>
    <row r="178" spans="2:20" s="29" customFormat="1" ht="21.6" customHeight="1" x14ac:dyDescent="0.25">
      <c r="B178" s="31">
        <v>45</v>
      </c>
      <c r="C178" s="32"/>
      <c r="D178" s="2"/>
      <c r="E178" s="36">
        <f t="shared" si="23"/>
        <v>0.86023502617241998</v>
      </c>
      <c r="F178" s="36">
        <f t="shared" si="22"/>
        <v>0.86284927289043989</v>
      </c>
      <c r="G178" s="36">
        <f t="shared" si="22"/>
        <v>0.8650976802893956</v>
      </c>
      <c r="H178" s="36">
        <f t="shared" si="22"/>
        <v>0.86700475441827729</v>
      </c>
      <c r="I178" s="36">
        <f t="shared" si="22"/>
        <v>0.85893087454082195</v>
      </c>
      <c r="J178" s="36">
        <f t="shared" si="22"/>
        <v>0.85916620001119282</v>
      </c>
      <c r="K178" s="36">
        <f t="shared" si="22"/>
        <v>0.86447810172860506</v>
      </c>
      <c r="L178" s="36">
        <f t="shared" si="22"/>
        <v>0.86887941361291043</v>
      </c>
      <c r="M178" s="36">
        <f t="shared" si="22"/>
        <v>0.8550572969016409</v>
      </c>
      <c r="N178" s="36">
        <f t="shared" si="22"/>
        <v>0.86076086869934931</v>
      </c>
      <c r="O178" s="36">
        <f t="shared" si="22"/>
        <v>0.86522529569386719</v>
      </c>
      <c r="P178" s="36">
        <f t="shared" si="22"/>
        <v>0.86881533406780442</v>
      </c>
      <c r="Q178" s="36">
        <f t="shared" si="20"/>
        <v>0.85887657781714566</v>
      </c>
      <c r="R178" s="36">
        <f t="shared" si="20"/>
        <v>0.86310385912538012</v>
      </c>
      <c r="S178" s="36">
        <f t="shared" si="20"/>
        <v>0.8665390044154011</v>
      </c>
      <c r="T178" s="36">
        <f t="shared" si="20"/>
        <v>0.86941054026150089</v>
      </c>
    </row>
    <row r="179" spans="2:20" s="29" customFormat="1" ht="21.6" customHeight="1" x14ac:dyDescent="0.25">
      <c r="B179" s="31">
        <v>44.5</v>
      </c>
      <c r="C179" s="32"/>
      <c r="D179" s="2"/>
      <c r="E179" s="36">
        <f t="shared" si="23"/>
        <v>0.84660997372397584</v>
      </c>
      <c r="F179" s="36">
        <f t="shared" si="22"/>
        <v>0.84945611743325711</v>
      </c>
      <c r="G179" s="36">
        <f t="shared" si="22"/>
        <v>0.85190470169584931</v>
      </c>
      <c r="H179" s="36">
        <f t="shared" si="22"/>
        <v>0.85398209272569703</v>
      </c>
      <c r="I179" s="36">
        <f t="shared" si="22"/>
        <v>0.84519047992199103</v>
      </c>
      <c r="J179" s="36">
        <f t="shared" si="22"/>
        <v>0.84544660122829307</v>
      </c>
      <c r="K179" s="36">
        <f t="shared" si="22"/>
        <v>0.85122989429932705</v>
      </c>
      <c r="L179" s="36">
        <f t="shared" si="22"/>
        <v>0.85602464626824748</v>
      </c>
      <c r="M179" s="36">
        <f t="shared" si="22"/>
        <v>0.84097566289669234</v>
      </c>
      <c r="N179" s="36">
        <f t="shared" si="22"/>
        <v>0.84718238755681941</v>
      </c>
      <c r="O179" s="36">
        <f t="shared" si="22"/>
        <v>0.85204369902242827</v>
      </c>
      <c r="P179" s="36">
        <f t="shared" si="22"/>
        <v>0.85595482004308976</v>
      </c>
      <c r="Q179" s="36">
        <f t="shared" si="20"/>
        <v>0.84513138602469329</v>
      </c>
      <c r="R179" s="36">
        <f t="shared" si="20"/>
        <v>0.84973333567491516</v>
      </c>
      <c r="S179" s="36">
        <f t="shared" si="20"/>
        <v>0.8534747027766284</v>
      </c>
      <c r="T179" s="36">
        <f t="shared" si="20"/>
        <v>0.85660342559283253</v>
      </c>
    </row>
    <row r="180" spans="2:20" s="29" customFormat="1" ht="21.6" customHeight="1" x14ac:dyDescent="0.25">
      <c r="B180" s="31">
        <v>44</v>
      </c>
      <c r="C180" s="32"/>
      <c r="D180" s="2"/>
      <c r="E180" s="36">
        <f t="shared" si="23"/>
        <v>0.83305042490274628</v>
      </c>
      <c r="F180" s="36">
        <f t="shared" si="22"/>
        <v>0.83612303685820899</v>
      </c>
      <c r="G180" s="36">
        <f t="shared" si="22"/>
        <v>0.8387672545411754</v>
      </c>
      <c r="H180" s="36">
        <f t="shared" si="22"/>
        <v>0.84101119992307716</v>
      </c>
      <c r="I180" s="36">
        <f t="shared" si="22"/>
        <v>0.83151835577209521</v>
      </c>
      <c r="J180" s="36">
        <f t="shared" si="22"/>
        <v>0.83179477077184616</v>
      </c>
      <c r="K180" s="36">
        <f t="shared" si="22"/>
        <v>0.83803845871291294</v>
      </c>
      <c r="L180" s="36">
        <f t="shared" si="22"/>
        <v>0.84321803084502056</v>
      </c>
      <c r="M180" s="36">
        <f t="shared" si="22"/>
        <v>0.82697074722869512</v>
      </c>
      <c r="N180" s="36">
        <f t="shared" si="22"/>
        <v>0.83366830547096182</v>
      </c>
      <c r="O180" s="36">
        <f t="shared" si="22"/>
        <v>0.83891737939893551</v>
      </c>
      <c r="P180" s="36">
        <f t="shared" si="22"/>
        <v>0.84314258023819721</v>
      </c>
      <c r="Q180" s="36">
        <f t="shared" si="20"/>
        <v>0.83145458074096523</v>
      </c>
      <c r="R180" s="36">
        <f t="shared" si="20"/>
        <v>0.83642236682015103</v>
      </c>
      <c r="S180" s="36">
        <f t="shared" si="20"/>
        <v>0.84046308120001056</v>
      </c>
      <c r="T180" s="36">
        <f t="shared" si="20"/>
        <v>0.84384345281283102</v>
      </c>
    </row>
    <row r="181" spans="2:20" s="29" customFormat="1" ht="21.6" customHeight="1" x14ac:dyDescent="0.25">
      <c r="B181" s="31">
        <v>43.5</v>
      </c>
      <c r="C181" s="32"/>
      <c r="D181" s="2"/>
      <c r="E181" s="36">
        <f t="shared" si="23"/>
        <v>0.81955680379623019</v>
      </c>
      <c r="F181" s="36">
        <f t="shared" si="22"/>
        <v>0.82285043978637173</v>
      </c>
      <c r="G181" s="36">
        <f t="shared" si="22"/>
        <v>0.82568573214968166</v>
      </c>
      <c r="H181" s="36">
        <f t="shared" si="22"/>
        <v>0.82809245499934236</v>
      </c>
      <c r="I181" s="36">
        <f t="shared" si="22"/>
        <v>0.81791493291183548</v>
      </c>
      <c r="J181" s="36">
        <f t="shared" si="22"/>
        <v>0.81821113829742265</v>
      </c>
      <c r="K181" s="36">
        <f t="shared" si="22"/>
        <v>0.82490419268622861</v>
      </c>
      <c r="L181" s="36">
        <f t="shared" si="22"/>
        <v>0.83045993109056826</v>
      </c>
      <c r="M181" s="36">
        <f t="shared" si="22"/>
        <v>0.81304299661206347</v>
      </c>
      <c r="N181" s="36">
        <f t="shared" si="22"/>
        <v>0.82021904362620501</v>
      </c>
      <c r="O181" s="36">
        <f t="shared" si="22"/>
        <v>0.82584672922655944</v>
      </c>
      <c r="P181" s="36">
        <f t="shared" si="22"/>
        <v>0.83037897893959078</v>
      </c>
      <c r="Q181" s="36">
        <f t="shared" si="20"/>
        <v>0.81784659305234408</v>
      </c>
      <c r="R181" s="36">
        <f t="shared" si="20"/>
        <v>0.82317135954041587</v>
      </c>
      <c r="S181" s="36">
        <f t="shared" si="20"/>
        <v>0.82750452228685056</v>
      </c>
      <c r="T181" s="36">
        <f t="shared" si="20"/>
        <v>0.83113098115203909</v>
      </c>
    </row>
    <row r="182" spans="2:20" s="29" customFormat="1" ht="21.6" customHeight="1" x14ac:dyDescent="0.25">
      <c r="B182" s="31">
        <v>43</v>
      </c>
      <c r="C182" s="32"/>
      <c r="D182" s="2"/>
      <c r="E182" s="36">
        <f t="shared" si="23"/>
        <v>0.80612954213204835</v>
      </c>
      <c r="F182" s="36">
        <f t="shared" si="22"/>
        <v>0.80963874233649125</v>
      </c>
      <c r="G182" s="36">
        <f t="shared" si="22"/>
        <v>0.81266053517512682</v>
      </c>
      <c r="H182" s="36">
        <f t="shared" si="22"/>
        <v>0.81522624409744515</v>
      </c>
      <c r="I182" s="36">
        <f t="shared" si="22"/>
        <v>0.80438064985156443</v>
      </c>
      <c r="J182" s="36">
        <f t="shared" si="22"/>
        <v>0.80469614114237087</v>
      </c>
      <c r="K182" s="36">
        <f t="shared" si="22"/>
        <v>0.81182750131613568</v>
      </c>
      <c r="L182" s="36">
        <f t="shared" si="22"/>
        <v>0.81775071770490659</v>
      </c>
      <c r="M182" s="36">
        <f t="shared" si="22"/>
        <v>0.79919286551290969</v>
      </c>
      <c r="N182" s="36">
        <f t="shared" si="22"/>
        <v>0.80683503082306463</v>
      </c>
      <c r="O182" s="36">
        <f t="shared" si="22"/>
        <v>0.81283214822711636</v>
      </c>
      <c r="P182" s="36">
        <f t="shared" si="22"/>
        <v>0.81766438739376346</v>
      </c>
      <c r="Q182" s="36">
        <f t="shared" si="20"/>
        <v>0.80430786173661395</v>
      </c>
      <c r="R182" s="36">
        <f t="shared" si="20"/>
        <v>0.80998072829577228</v>
      </c>
      <c r="S182" s="36">
        <f t="shared" si="20"/>
        <v>0.81459941583807383</v>
      </c>
      <c r="T182" s="36">
        <f t="shared" si="20"/>
        <v>0.81846637673147626</v>
      </c>
    </row>
    <row r="183" spans="2:20" s="29" customFormat="1" ht="21.6" customHeight="1" x14ac:dyDescent="0.25">
      <c r="B183" s="31">
        <v>42.5</v>
      </c>
      <c r="C183" s="32"/>
      <c r="D183" s="2"/>
      <c r="E183" s="36">
        <f t="shared" si="23"/>
        <v>0.79276907950581077</v>
      </c>
      <c r="F183" s="36">
        <f t="shared" si="22"/>
        <v>0.79648836835114356</v>
      </c>
      <c r="G183" s="36">
        <f t="shared" si="22"/>
        <v>0.79969207182393864</v>
      </c>
      <c r="H183" s="36">
        <f t="shared" si="22"/>
        <v>0.80241296073400403</v>
      </c>
      <c r="I183" s="36">
        <f t="shared" si="22"/>
        <v>0.79091595301932638</v>
      </c>
      <c r="J183" s="36">
        <f t="shared" si="22"/>
        <v>0.79125022455385963</v>
      </c>
      <c r="K183" s="36">
        <f t="shared" si="22"/>
        <v>0.79880879730365817</v>
      </c>
      <c r="L183" s="36">
        <f t="shared" si="22"/>
        <v>0.80509076855586492</v>
      </c>
      <c r="M183" s="36">
        <f t="shared" si="22"/>
        <v>0.78542081637501115</v>
      </c>
      <c r="N183" s="36">
        <f t="shared" si="22"/>
        <v>0.7935167037058134</v>
      </c>
      <c r="O183" s="36">
        <f t="shared" si="22"/>
        <v>0.79987404366407855</v>
      </c>
      <c r="P183" s="36">
        <f t="shared" si="22"/>
        <v>0.80499918402254278</v>
      </c>
      <c r="Q183" s="36">
        <f t="shared" si="20"/>
        <v>0.79083883349099804</v>
      </c>
      <c r="R183" s="36">
        <f t="shared" si="20"/>
        <v>0.79685089525291453</v>
      </c>
      <c r="S183" s="36">
        <f t="shared" si="20"/>
        <v>0.80174815907483332</v>
      </c>
      <c r="T183" s="36">
        <f t="shared" si="20"/>
        <v>0.80585001277632096</v>
      </c>
    </row>
    <row r="184" spans="2:20" s="29" customFormat="1" ht="21.6" customHeight="1" x14ac:dyDescent="0.25">
      <c r="B184" s="31">
        <v>42</v>
      </c>
      <c r="C184" s="32"/>
      <c r="D184" s="2"/>
      <c r="E184" s="36">
        <f t="shared" si="23"/>
        <v>0.77947586361853338</v>
      </c>
      <c r="F184" s="36">
        <f t="shared" si="22"/>
        <v>0.78339974963245274</v>
      </c>
      <c r="G184" s="36">
        <f t="shared" si="22"/>
        <v>0.78678075808793202</v>
      </c>
      <c r="H184" s="36">
        <f t="shared" si="22"/>
        <v>0.78965300602834199</v>
      </c>
      <c r="I184" s="36">
        <f t="shared" si="22"/>
        <v>0.77752129699841599</v>
      </c>
      <c r="J184" s="36">
        <f t="shared" si="22"/>
        <v>0.77787384192644482</v>
      </c>
      <c r="K184" s="36">
        <f t="shared" si="22"/>
        <v>0.78584850118767047</v>
      </c>
      <c r="L184" s="36">
        <f t="shared" si="22"/>
        <v>0.79248046890348256</v>
      </c>
      <c r="M184" s="36">
        <f t="shared" si="22"/>
        <v>0.77172731985509291</v>
      </c>
      <c r="N184" s="36">
        <f t="shared" si="22"/>
        <v>0.78026450699970895</v>
      </c>
      <c r="O184" s="36">
        <f t="shared" si="22"/>
        <v>0.78697283057507861</v>
      </c>
      <c r="P184" s="36">
        <f t="shared" si="22"/>
        <v>0.79238375464766331</v>
      </c>
      <c r="Q184" s="36">
        <f t="shared" si="20"/>
        <v>0.77743996316971342</v>
      </c>
      <c r="R184" s="36">
        <f t="shared" si="20"/>
        <v>0.78378229052061765</v>
      </c>
      <c r="S184" s="36">
        <f t="shared" si="20"/>
        <v>0.788951156868544</v>
      </c>
      <c r="T184" s="36">
        <f t="shared" si="20"/>
        <v>0.79328226983880634</v>
      </c>
    </row>
    <row r="185" spans="2:20" s="29" customFormat="1" ht="21.6" customHeight="1" x14ac:dyDescent="0.25">
      <c r="B185" s="31">
        <v>41.5</v>
      </c>
      <c r="C185" s="32"/>
      <c r="D185" s="2"/>
      <c r="E185" s="36">
        <f t="shared" si="23"/>
        <v>0.76625035052412405</v>
      </c>
      <c r="F185" s="36">
        <f t="shared" si="22"/>
        <v>0.77037332618788734</v>
      </c>
      <c r="G185" s="36">
        <f t="shared" si="22"/>
        <v>0.77392701798704677</v>
      </c>
      <c r="H185" s="36">
        <f t="shared" si="22"/>
        <v>0.77694678894144642</v>
      </c>
      <c r="I185" s="36">
        <f t="shared" si="22"/>
        <v>0.76419714477497103</v>
      </c>
      <c r="J185" s="36">
        <f t="shared" si="22"/>
        <v>0.7645674550496796</v>
      </c>
      <c r="K185" s="36">
        <f t="shared" si="22"/>
        <v>0.77294704158862804</v>
      </c>
      <c r="L185" s="36">
        <f t="shared" si="22"/>
        <v>0.77992021163418201</v>
      </c>
      <c r="M185" s="36">
        <f t="shared" si="22"/>
        <v>0.75811285506792569</v>
      </c>
      <c r="N185" s="36">
        <f t="shared" si="22"/>
        <v>0.76707889375829941</v>
      </c>
      <c r="O185" s="36">
        <f t="shared" si="22"/>
        <v>0.77412893201442823</v>
      </c>
      <c r="P185" s="36">
        <f t="shared" si="22"/>
        <v>0.77981849272512094</v>
      </c>
      <c r="Q185" s="36">
        <f t="shared" si="20"/>
        <v>0.76411171403155764</v>
      </c>
      <c r="R185" s="36">
        <f t="shared" si="20"/>
        <v>0.77077535239526329</v>
      </c>
      <c r="S185" s="36">
        <f t="shared" si="20"/>
        <v>0.77620882198086583</v>
      </c>
      <c r="T185" s="36">
        <f t="shared" si="20"/>
        <v>0.78076353603084181</v>
      </c>
    </row>
    <row r="186" spans="2:20" s="29" customFormat="1" ht="21.6" customHeight="1" x14ac:dyDescent="0.25">
      <c r="B186" s="31">
        <v>41</v>
      </c>
      <c r="C186" s="32"/>
      <c r="D186" s="2"/>
      <c r="E186" s="36">
        <f t="shared" si="23"/>
        <v>0.75309300488749109</v>
      </c>
      <c r="F186" s="36">
        <f t="shared" si="22"/>
        <v>0.75740954648669356</v>
      </c>
      <c r="G186" s="36">
        <f t="shared" si="22"/>
        <v>0.76113128382266371</v>
      </c>
      <c r="H186" s="36">
        <f t="shared" si="22"/>
        <v>0.7642947265254032</v>
      </c>
      <c r="I186" s="36">
        <f t="shared" si="22"/>
        <v>0.75094396799614671</v>
      </c>
      <c r="J186" s="36">
        <f t="shared" si="22"/>
        <v>0.75133153436631361</v>
      </c>
      <c r="K186" s="36">
        <f t="shared" si="22"/>
        <v>0.76010485546289897</v>
      </c>
      <c r="L186" s="36">
        <f t="shared" si="22"/>
        <v>0.76741039750526419</v>
      </c>
      <c r="M186" s="36">
        <f t="shared" si="22"/>
        <v>0.74457790984177086</v>
      </c>
      <c r="N186" s="36">
        <f t="shared" si="22"/>
        <v>0.75396032562136062</v>
      </c>
      <c r="O186" s="36">
        <f t="shared" si="22"/>
        <v>0.76134277930621064</v>
      </c>
      <c r="P186" s="36">
        <f t="shared" si="22"/>
        <v>0.7673037995898554</v>
      </c>
      <c r="Q186" s="36">
        <f t="shared" si="20"/>
        <v>0.75085455799807499</v>
      </c>
      <c r="R186" s="36">
        <f t="shared" si="20"/>
        <v>0.75783052761699865</v>
      </c>
      <c r="S186" s="36">
        <f t="shared" si="20"/>
        <v>0.76352157531419207</v>
      </c>
      <c r="T186" s="36">
        <f t="shared" si="20"/>
        <v>0.76829420726690556</v>
      </c>
    </row>
    <row r="187" spans="2:20" s="29" customFormat="1" ht="21.6" customHeight="1" x14ac:dyDescent="0.25">
      <c r="B187" s="31">
        <v>40.5</v>
      </c>
      <c r="C187" s="32"/>
      <c r="D187" s="2"/>
      <c r="E187" s="36">
        <f t="shared" si="23"/>
        <v>0.7400043002538641</v>
      </c>
      <c r="F187" s="36">
        <f t="shared" si="22"/>
        <v>0.74450886772756086</v>
      </c>
      <c r="G187" s="36">
        <f t="shared" si="22"/>
        <v>0.74839399644209348</v>
      </c>
      <c r="H187" s="36">
        <f t="shared" si="22"/>
        <v>0.75169724418389727</v>
      </c>
      <c r="I187" s="36">
        <f t="shared" si="22"/>
        <v>0.73776224723946127</v>
      </c>
      <c r="J187" s="36">
        <f t="shared" si="22"/>
        <v>0.73816655924167307</v>
      </c>
      <c r="K187" s="36">
        <f t="shared" si="22"/>
        <v>0.74732238836829246</v>
      </c>
      <c r="L187" s="36">
        <f t="shared" si="22"/>
        <v>0.75495143540031506</v>
      </c>
      <c r="M187" s="36">
        <f t="shared" si="22"/>
        <v>0.73112298098474093</v>
      </c>
      <c r="N187" s="36">
        <f t="shared" si="22"/>
        <v>0.74090927308405852</v>
      </c>
      <c r="O187" s="36">
        <f t="shared" si="22"/>
        <v>0.74861481230853988</v>
      </c>
      <c r="P187" s="36">
        <f t="shared" si="22"/>
        <v>0.75484008471135056</v>
      </c>
      <c r="Q187" s="36">
        <f t="shared" si="20"/>
        <v>0.73766897592289149</v>
      </c>
      <c r="R187" s="36">
        <f t="shared" si="20"/>
        <v>0.74494827163712396</v>
      </c>
      <c r="S187" s="36">
        <f t="shared" si="20"/>
        <v>0.75088984617323451</v>
      </c>
      <c r="T187" s="36">
        <f t="shared" si="20"/>
        <v>0.75587468751779485</v>
      </c>
    </row>
    <row r="188" spans="2:20" s="29" customFormat="1" ht="21.6" customHeight="1" x14ac:dyDescent="0.25">
      <c r="B188" s="31">
        <v>40</v>
      </c>
      <c r="C188" s="32"/>
      <c r="D188" s="2"/>
      <c r="E188" s="36">
        <f t="shared" si="23"/>
        <v>0.72698471932995845</v>
      </c>
      <c r="F188" s="36">
        <f t="shared" si="22"/>
        <v>0.73167175611815438</v>
      </c>
      <c r="G188" s="36">
        <f t="shared" si="22"/>
        <v>0.73571560551487492</v>
      </c>
      <c r="H188" s="36">
        <f t="shared" si="22"/>
        <v>0.73915477594441303</v>
      </c>
      <c r="I188" s="36">
        <f t="shared" si="22"/>
        <v>0.72465247229393603</v>
      </c>
      <c r="J188" s="36">
        <f t="shared" si="22"/>
        <v>0.72507301824484605</v>
      </c>
      <c r="K188" s="36">
        <f t="shared" si="22"/>
        <v>0.73460009474141907</v>
      </c>
      <c r="L188" s="36">
        <f t="shared" si="22"/>
        <v>0.74254374259614819</v>
      </c>
      <c r="M188" s="36">
        <f t="shared" si="22"/>
        <v>0.71774857456268082</v>
      </c>
      <c r="N188" s="36">
        <f t="shared" si="22"/>
        <v>0.72792621577796524</v>
      </c>
      <c r="O188" s="36">
        <f t="shared" si="22"/>
        <v>0.73594547968962387</v>
      </c>
      <c r="P188" s="36">
        <f t="shared" si="22"/>
        <v>0.74242776596077709</v>
      </c>
      <c r="Q188" s="36">
        <f t="shared" si="20"/>
        <v>0.72455545787284192</v>
      </c>
      <c r="R188" s="36">
        <f t="shared" si="20"/>
        <v>0.73212904889734487</v>
      </c>
      <c r="S188" s="36">
        <f t="shared" si="20"/>
        <v>0.73831407253834047</v>
      </c>
      <c r="T188" s="36">
        <f t="shared" si="20"/>
        <v>0.74350538907585451</v>
      </c>
    </row>
    <row r="189" spans="2:20" s="29" customFormat="1" ht="21.6" customHeight="1" x14ac:dyDescent="0.25">
      <c r="B189" s="31">
        <v>39.5</v>
      </c>
      <c r="C189" s="32"/>
      <c r="D189" s="2"/>
      <c r="E189" s="36">
        <f t="shared" si="23"/>
        <v>0.71403475427766006</v>
      </c>
      <c r="F189" s="36">
        <f t="shared" si="22"/>
        <v>0.71889868716719851</v>
      </c>
      <c r="G189" s="36">
        <f t="shared" si="22"/>
        <v>0.72309656982156567</v>
      </c>
      <c r="H189" s="36">
        <f t="shared" si="22"/>
        <v>0.72666776474281436</v>
      </c>
      <c r="I189" s="36">
        <f t="shared" si="22"/>
        <v>0.71161514245370316</v>
      </c>
      <c r="J189" s="36">
        <f t="shared" si="22"/>
        <v>0.71205140944234679</v>
      </c>
      <c r="K189" s="36">
        <f t="shared" si="22"/>
        <v>0.7219384381875682</v>
      </c>
      <c r="L189" s="36">
        <f t="shared" si="22"/>
        <v>0.7301877450419576</v>
      </c>
      <c r="M189" s="36">
        <f t="shared" si="22"/>
        <v>0.70445520618922108</v>
      </c>
      <c r="N189" s="36">
        <f t="shared" si="22"/>
        <v>0.71501164276461282</v>
      </c>
      <c r="O189" s="36">
        <f t="shared" si="22"/>
        <v>0.72333523921631337</v>
      </c>
      <c r="P189" s="36">
        <f t="shared" si="22"/>
        <v>0.73006726989035142</v>
      </c>
      <c r="Q189" s="36">
        <f t="shared" si="20"/>
        <v>0.71151450342156231</v>
      </c>
      <c r="R189" s="36">
        <f t="shared" si="20"/>
        <v>0.71937333312157237</v>
      </c>
      <c r="S189" s="36">
        <f t="shared" si="20"/>
        <v>0.72579470135122204</v>
      </c>
      <c r="T189" s="36">
        <f t="shared" si="20"/>
        <v>0.7311867328323588</v>
      </c>
    </row>
    <row r="190" spans="2:20" s="29" customFormat="1" ht="21.6" customHeight="1" x14ac:dyDescent="0.25">
      <c r="B190" s="31">
        <v>39</v>
      </c>
      <c r="C190" s="32"/>
      <c r="D190" s="2"/>
      <c r="E190" s="36">
        <f t="shared" si="23"/>
        <v>0.70115490702095074</v>
      </c>
      <c r="F190" s="36">
        <f t="shared" si="22"/>
        <v>0.70619014598983609</v>
      </c>
      <c r="G190" s="36">
        <f t="shared" si="22"/>
        <v>0.71053735755575054</v>
      </c>
      <c r="H190" s="36">
        <f t="shared" si="22"/>
        <v>0.71423666272102715</v>
      </c>
      <c r="I190" s="36">
        <f t="shared" si="22"/>
        <v>0.69865076682479654</v>
      </c>
      <c r="J190" s="36">
        <f t="shared" si="22"/>
        <v>0.69910224070497473</v>
      </c>
      <c r="K190" s="36">
        <f t="shared" si="22"/>
        <v>0.70933789178382733</v>
      </c>
      <c r="L190" s="36">
        <f t="shared" si="22"/>
        <v>0.71788387765139805</v>
      </c>
      <c r="M190" s="36">
        <f t="shared" si="22"/>
        <v>0.69124340132869289</v>
      </c>
      <c r="N190" s="36">
        <f t="shared" si="22"/>
        <v>0.70216605284230071</v>
      </c>
      <c r="O190" s="36">
        <f t="shared" si="22"/>
        <v>0.7107845580558656</v>
      </c>
      <c r="P190" s="36">
        <f t="shared" si="22"/>
        <v>0.71775903202563085</v>
      </c>
      <c r="Q190" s="36">
        <f t="shared" si="20"/>
        <v>0.69854662195626205</v>
      </c>
      <c r="R190" s="36">
        <f t="shared" si="20"/>
        <v>0.70668160762099763</v>
      </c>
      <c r="S190" s="36">
        <f t="shared" si="20"/>
        <v>0.71333218881382299</v>
      </c>
      <c r="T190" s="36">
        <f t="shared" si="20"/>
        <v>0.71891914856775785</v>
      </c>
    </row>
    <row r="191" spans="2:20" s="29" customFormat="1" ht="21.6" customHeight="1" x14ac:dyDescent="0.25">
      <c r="B191" s="31">
        <v>38.5</v>
      </c>
      <c r="C191" s="32"/>
      <c r="D191" s="2"/>
      <c r="E191" s="36">
        <f t="shared" si="23"/>
        <v>0.68834568956684905</v>
      </c>
      <c r="F191" s="36">
        <f t="shared" si="22"/>
        <v>0.69354662762704866</v>
      </c>
      <c r="G191" s="36">
        <f t="shared" si="22"/>
        <v>0.69803844664005543</v>
      </c>
      <c r="H191" s="36">
        <f t="shared" si="22"/>
        <v>0.70186193153860688</v>
      </c>
      <c r="I191" s="36">
        <f t="shared" si="22"/>
        <v>0.685759864645894</v>
      </c>
      <c r="J191" s="36">
        <f t="shared" si="22"/>
        <v>0.68622603002863947</v>
      </c>
      <c r="K191" s="36">
        <f t="shared" si="22"/>
        <v>0.69679893839623164</v>
      </c>
      <c r="L191" s="36">
        <f t="shared" si="22"/>
        <v>0.70563258460836642</v>
      </c>
      <c r="M191" s="36">
        <f t="shared" si="22"/>
        <v>0.67811369561264878</v>
      </c>
      <c r="N191" s="36">
        <f t="shared" si="22"/>
        <v>0.68938995486693855</v>
      </c>
      <c r="O191" s="36">
        <f t="shared" si="22"/>
        <v>0.69829391309170319</v>
      </c>
      <c r="P191" s="36">
        <f t="shared" si="22"/>
        <v>0.70550349717151495</v>
      </c>
      <c r="Q191" s="36">
        <f t="shared" si="20"/>
        <v>0.68565233299844386</v>
      </c>
      <c r="R191" s="36">
        <f t="shared" si="20"/>
        <v>0.69405436561322342</v>
      </c>
      <c r="S191" s="36">
        <f t="shared" si="20"/>
        <v>0.70092700070110447</v>
      </c>
      <c r="T191" s="36">
        <f t="shared" si="20"/>
        <v>0.70670307525556242</v>
      </c>
    </row>
    <row r="192" spans="2:20" s="29" customFormat="1" ht="21.6" customHeight="1" x14ac:dyDescent="0.25">
      <c r="B192" s="31">
        <v>38</v>
      </c>
      <c r="C192" s="32"/>
      <c r="D192" s="2"/>
      <c r="E192" s="36">
        <f t="shared" si="23"/>
        <v>0.67560762434119781</v>
      </c>
      <c r="F192" s="36">
        <f t="shared" si="22"/>
        <v>0.6809686373799726</v>
      </c>
      <c r="G192" s="36">
        <f t="shared" si="22"/>
        <v>0.68560032505699997</v>
      </c>
      <c r="H192" s="36">
        <f t="shared" si="22"/>
        <v>0.68954404269902414</v>
      </c>
      <c r="I192" s="36">
        <f t="shared" si="22"/>
        <v>0.67294296562383504</v>
      </c>
      <c r="J192" s="36">
        <f t="shared" si="22"/>
        <v>0.67342330586997567</v>
      </c>
      <c r="K192" s="36">
        <f t="shared" si="22"/>
        <v>0.68432207101177644</v>
      </c>
      <c r="L192" s="36">
        <f t="shared" si="22"/>
        <v>0.6934343196873114</v>
      </c>
      <c r="M192" s="36">
        <f t="shared" si="22"/>
        <v>0.66506663517078513</v>
      </c>
      <c r="N192" s="36">
        <f t="shared" si="22"/>
        <v>0.67668386808775483</v>
      </c>
      <c r="O192" s="36">
        <f t="shared" si="22"/>
        <v>0.68586379125401031</v>
      </c>
      <c r="P192" s="36">
        <f t="shared" si="22"/>
        <v>0.69330111973278497</v>
      </c>
      <c r="Q192" s="36">
        <f t="shared" si="20"/>
        <v>0.67283216653939704</v>
      </c>
      <c r="R192" s="36">
        <f t="shared" si="20"/>
        <v>0.681492110556293</v>
      </c>
      <c r="S192" s="36">
        <f t="shared" si="20"/>
        <v>0.68857961268858647</v>
      </c>
      <c r="T192" s="36">
        <f t="shared" si="20"/>
        <v>0.69453896138068971</v>
      </c>
    </row>
    <row r="193" spans="2:20" s="29" customFormat="1" ht="21.6" customHeight="1" x14ac:dyDescent="0.25">
      <c r="B193" s="31">
        <v>37.5</v>
      </c>
      <c r="C193" s="32"/>
      <c r="D193" s="2"/>
      <c r="E193" s="36">
        <f t="shared" si="23"/>
        <v>0.6629412445401861</v>
      </c>
      <c r="F193" s="36">
        <f t="shared" si="22"/>
        <v>0.66845669116001227</v>
      </c>
      <c r="G193" s="36">
        <f t="shared" si="22"/>
        <v>0.67322349119559544</v>
      </c>
      <c r="H193" s="36">
        <f t="shared" si="22"/>
        <v>0.67728347789156806</v>
      </c>
      <c r="I193" s="36">
        <f t="shared" si="22"/>
        <v>0.66020061028479748</v>
      </c>
      <c r="J193" s="36">
        <f t="shared" si="22"/>
        <v>0.66069460749763265</v>
      </c>
      <c r="K193" s="36">
        <f t="shared" si="22"/>
        <v>0.67190779308620041</v>
      </c>
      <c r="L193" s="36">
        <f t="shared" si="22"/>
        <v>0.68128954658896368</v>
      </c>
      <c r="M193" s="36">
        <f t="shared" si="22"/>
        <v>0.65210277697711705</v>
      </c>
      <c r="N193" s="36">
        <f t="shared" si="22"/>
        <v>0.664048322498763</v>
      </c>
      <c r="O193" s="36">
        <f t="shared" si="22"/>
        <v>0.67349468986606498</v>
      </c>
      <c r="P193" s="36">
        <f t="shared" si="22"/>
        <v>0.68115236405007051</v>
      </c>
      <c r="Q193" s="36">
        <f t="shared" si="20"/>
        <v>0.66008666339134359</v>
      </c>
      <c r="R193" s="36">
        <f t="shared" si="20"/>
        <v>0.66899535649851172</v>
      </c>
      <c r="S193" s="36">
        <f t="shared" si="20"/>
        <v>0.67629051069554436</v>
      </c>
      <c r="T193" s="36">
        <f t="shared" si="20"/>
        <v>0.68242726527315956</v>
      </c>
    </row>
    <row r="194" spans="2:20" s="29" customFormat="1" ht="21.6" customHeight="1" x14ac:dyDescent="0.25">
      <c r="B194" s="31">
        <v>37</v>
      </c>
      <c r="C194" s="32"/>
      <c r="D194" s="2"/>
      <c r="E194" s="36">
        <f t="shared" si="23"/>
        <v>0.65034709449856509</v>
      </c>
      <c r="F194" s="36">
        <f t="shared" si="22"/>
        <v>0.65601131585571615</v>
      </c>
      <c r="G194" s="36">
        <f t="shared" si="22"/>
        <v>0.66090845421465216</v>
      </c>
      <c r="H194" s="36">
        <f t="shared" si="22"/>
        <v>0.66508072934983142</v>
      </c>
      <c r="I194" s="36">
        <f t="shared" si="22"/>
        <v>0.64753335034208026</v>
      </c>
      <c r="J194" s="36">
        <f t="shared" si="22"/>
        <v>0.64804048536018855</v>
      </c>
      <c r="K194" s="36">
        <f t="shared" si="22"/>
        <v>0.65955661890850259</v>
      </c>
      <c r="L194" s="36">
        <f t="shared" si="22"/>
        <v>0.66919873929244111</v>
      </c>
      <c r="M194" s="36">
        <f t="shared" si="22"/>
        <v>0.63922268921232295</v>
      </c>
      <c r="N194" s="36">
        <f t="shared" si="22"/>
        <v>0.65148385920694551</v>
      </c>
      <c r="O194" s="36">
        <f t="shared" si="22"/>
        <v>0.66118711700727495</v>
      </c>
      <c r="P194" s="36">
        <f t="shared" si="22"/>
        <v>0.66905770475219983</v>
      </c>
      <c r="Q194" s="36">
        <f t="shared" si="20"/>
        <v>0.64741637555518838</v>
      </c>
      <c r="R194" s="36">
        <f t="shared" si="20"/>
        <v>0.65656462844503372</v>
      </c>
      <c r="S194" s="36">
        <f t="shared" si="20"/>
        <v>0.66406019124482496</v>
      </c>
      <c r="T194" s="36">
        <f t="shared" si="20"/>
        <v>0.67036845545809398</v>
      </c>
    </row>
    <row r="195" spans="2:20" s="29" customFormat="1" ht="21.6" customHeight="1" x14ac:dyDescent="0.25">
      <c r="B195" s="31">
        <v>36.5</v>
      </c>
      <c r="C195" s="32"/>
      <c r="D195" s="2"/>
      <c r="E195" s="36">
        <f t="shared" si="23"/>
        <v>0.63782573007558452</v>
      </c>
      <c r="F195" s="36">
        <f t="shared" si="22"/>
        <v>0.64363304971745483</v>
      </c>
      <c r="G195" s="36">
        <f t="shared" si="22"/>
        <v>0.64865573442384039</v>
      </c>
      <c r="H195" s="36">
        <f t="shared" si="22"/>
        <v>0.65293630022781679</v>
      </c>
      <c r="I195" s="36">
        <f t="shared" si="22"/>
        <v>0.63494174908151479</v>
      </c>
      <c r="J195" s="36">
        <f t="shared" si="22"/>
        <v>0.63546150147171254</v>
      </c>
      <c r="K195" s="36">
        <f t="shared" si="22"/>
        <v>0.6472690739832383</v>
      </c>
      <c r="L195" s="36">
        <f t="shared" si="22"/>
        <v>0.65716238242476244</v>
      </c>
      <c r="M195" s="36">
        <f t="shared" si="22"/>
        <v>0.62642695164324036</v>
      </c>
      <c r="N195" s="36">
        <f t="shared" si="22"/>
        <v>0.6389910308181882</v>
      </c>
      <c r="O195" s="36">
        <f t="shared" si="22"/>
        <v>0.64894159189396328</v>
      </c>
      <c r="P195" s="36">
        <f t="shared" si="22"/>
        <v>0.65701762712596712</v>
      </c>
      <c r="Q195" s="36">
        <f t="shared" si="20"/>
        <v>0.63482186660589202</v>
      </c>
      <c r="R195" s="36">
        <f t="shared" si="20"/>
        <v>0.64420046274224874</v>
      </c>
      <c r="S195" s="36">
        <f t="shared" si="20"/>
        <v>0.65188916184032586</v>
      </c>
      <c r="T195" s="36">
        <f t="shared" si="20"/>
        <v>0.65836301102304751</v>
      </c>
    </row>
    <row r="196" spans="2:20" s="29" customFormat="1" ht="21.6" customHeight="1" x14ac:dyDescent="0.25">
      <c r="B196" s="31">
        <v>36</v>
      </c>
      <c r="C196" s="32"/>
      <c r="D196" s="2"/>
      <c r="E196" s="36">
        <f t="shared" si="23"/>
        <v>0.62537771905975603</v>
      </c>
      <c r="F196" s="36">
        <f t="shared" si="22"/>
        <v>0.63132244276102067</v>
      </c>
      <c r="G196" s="36">
        <f t="shared" si="22"/>
        <v>0.63646586368362634</v>
      </c>
      <c r="H196" s="36">
        <f t="shared" si="22"/>
        <v>0.64085070499478247</v>
      </c>
      <c r="I196" s="36">
        <f t="shared" si="22"/>
        <v>0.62242638176559917</v>
      </c>
      <c r="J196" s="36">
        <f t="shared" si="22"/>
        <v>0.62295822981607063</v>
      </c>
      <c r="K196" s="36">
        <f t="shared" si="22"/>
        <v>0.6350456954317153</v>
      </c>
      <c r="L196" s="36">
        <f t="shared" si="22"/>
        <v>0.645180971648877</v>
      </c>
      <c r="M196" s="36">
        <f t="shared" si="22"/>
        <v>0.61371615602057161</v>
      </c>
      <c r="N196" s="36">
        <f t="shared" si="22"/>
        <v>0.62657040184207125</v>
      </c>
      <c r="O196" s="36">
        <f t="shared" si="22"/>
        <v>0.6367586452790196</v>
      </c>
      <c r="P196" s="36">
        <f t="shared" si="22"/>
        <v>0.64503262750442614</v>
      </c>
      <c r="Q196" s="36">
        <f t="shared" si="20"/>
        <v>0.62230371209656143</v>
      </c>
      <c r="R196" s="36">
        <f t="shared" si="20"/>
        <v>0.63190340748109231</v>
      </c>
      <c r="S196" s="36">
        <f t="shared" si="20"/>
        <v>0.63977794136325361</v>
      </c>
      <c r="T196" s="36">
        <f t="shared" si="20"/>
        <v>0.64641142200377599</v>
      </c>
    </row>
    <row r="197" spans="2:20" s="29" customFormat="1" ht="21.6" customHeight="1" x14ac:dyDescent="0.25">
      <c r="B197" s="31">
        <v>35.5</v>
      </c>
      <c r="C197" s="32"/>
      <c r="D197" s="2"/>
      <c r="E197" s="36">
        <f t="shared" si="23"/>
        <v>0.61300364159363741</v>
      </c>
      <c r="F197" s="36">
        <f t="shared" si="22"/>
        <v>0.61908005719135417</v>
      </c>
      <c r="G197" s="36">
        <f t="shared" si="22"/>
        <v>0.62433938582529325</v>
      </c>
      <c r="H197" s="36">
        <f t="shared" si="22"/>
        <v>0.62882446985003448</v>
      </c>
      <c r="I197" s="36">
        <f t="shared" si="22"/>
        <v>0.60998783605753948</v>
      </c>
      <c r="J197" s="36">
        <f t="shared" si="22"/>
        <v>0.61053125677116271</v>
      </c>
      <c r="K197" s="36">
        <f t="shared" si="22"/>
        <v>0.62288703241329801</v>
      </c>
      <c r="L197" s="36">
        <f t="shared" si="22"/>
        <v>0.63325501407141049</v>
      </c>
      <c r="M197" s="36">
        <f t="shared" si="22"/>
        <v>0.60109090649593611</v>
      </c>
      <c r="N197" s="36">
        <f t="shared" si="22"/>
        <v>0.6142225491167157</v>
      </c>
      <c r="O197" s="36">
        <f t="shared" si="22"/>
        <v>0.62463881987163228</v>
      </c>
      <c r="P197" s="36">
        <f t="shared" si="22"/>
        <v>0.63310321367490729</v>
      </c>
      <c r="Q197" s="36">
        <f t="shared" si="20"/>
        <v>0.6098624999824428</v>
      </c>
      <c r="R197" s="36">
        <f t="shared" si="20"/>
        <v>0.61967402292048435</v>
      </c>
      <c r="S197" s="36">
        <f t="shared" si="20"/>
        <v>0.6277270604883729</v>
      </c>
      <c r="T197" s="36">
        <f t="shared" si="20"/>
        <v>0.63451418978963625</v>
      </c>
    </row>
    <row r="198" spans="2:20" s="29" customFormat="1" ht="21.6" customHeight="1" x14ac:dyDescent="0.25">
      <c r="B198" s="31">
        <v>35</v>
      </c>
      <c r="C198" s="32"/>
      <c r="D198" s="2"/>
      <c r="E198" s="36">
        <f t="shared" si="23"/>
        <v>0.60070409061992025</v>
      </c>
      <c r="F198" s="36">
        <f t="shared" si="22"/>
        <v>0.60690646784769808</v>
      </c>
      <c r="G198" s="36">
        <f t="shared" si="22"/>
        <v>0.61227685709235113</v>
      </c>
      <c r="H198" s="36">
        <f t="shared" si="22"/>
        <v>0.61685813315896665</v>
      </c>
      <c r="I198" s="36">
        <f t="shared" si="22"/>
        <v>0.59762671246647014</v>
      </c>
      <c r="J198" s="36">
        <f t="shared" si="22"/>
        <v>0.59818118155436351</v>
      </c>
      <c r="K198" s="36">
        <f t="shared" si="22"/>
        <v>0.61079364656812596</v>
      </c>
      <c r="L198" s="36">
        <f t="shared" si="22"/>
        <v>0.62138502867141776</v>
      </c>
      <c r="M198" s="36">
        <f t="shared" si="22"/>
        <v>0.58855182005949636</v>
      </c>
      <c r="N198" s="36">
        <f t="shared" si="22"/>
        <v>0.60194806225497355</v>
      </c>
      <c r="O198" s="36">
        <f t="shared" si="22"/>
        <v>0.61258267077840201</v>
      </c>
      <c r="P198" s="36">
        <f t="shared" si="22"/>
        <v>0.62122990530805344</v>
      </c>
      <c r="Q198" s="36">
        <f t="shared" si="20"/>
        <v>0.59749883106608637</v>
      </c>
      <c r="R198" s="36">
        <f t="shared" si="20"/>
        <v>0.6075128819321971</v>
      </c>
      <c r="S198" s="36">
        <f t="shared" si="20"/>
        <v>0.61573706212154566</v>
      </c>
      <c r="T198" s="36">
        <f t="shared" si="20"/>
        <v>0.62267182754990757</v>
      </c>
    </row>
    <row r="199" spans="2:20" s="29" customFormat="1" ht="21.6" customHeight="1" x14ac:dyDescent="0.25">
      <c r="B199" s="31">
        <v>34.5</v>
      </c>
      <c r="C199" s="32"/>
      <c r="D199" s="2"/>
      <c r="E199" s="36">
        <f t="shared" si="23"/>
        <v>0.5884796723502107</v>
      </c>
      <c r="F199" s="36">
        <f t="shared" si="22"/>
        <v>0.5948022626715832</v>
      </c>
      <c r="G199" s="36">
        <f t="shared" si="22"/>
        <v>0.60027884660474617</v>
      </c>
      <c r="H199" s="36">
        <f t="shared" si="22"/>
        <v>0.60495224591175623</v>
      </c>
      <c r="I199" s="36">
        <f t="shared" si="22"/>
        <v>0.58534362481522839</v>
      </c>
      <c r="J199" s="36">
        <f t="shared" ref="F199:T221" si="24">($B199/50)^J$106</f>
        <v>0.58590861669054672</v>
      </c>
      <c r="K199" s="36">
        <f t="shared" si="24"/>
        <v>0.59876611248265532</v>
      </c>
      <c r="L199" s="36">
        <f t="shared" si="24"/>
        <v>0.60957154675154013</v>
      </c>
      <c r="M199" s="36">
        <f t="shared" si="24"/>
        <v>0.57609952699947942</v>
      </c>
      <c r="N199" s="36">
        <f t="shared" si="24"/>
        <v>0.58974754411335184</v>
      </c>
      <c r="O199" s="36">
        <f t="shared" si="24"/>
        <v>0.60059076596724936</v>
      </c>
      <c r="P199" s="36">
        <f t="shared" si="24"/>
        <v>0.60941323440927031</v>
      </c>
      <c r="Q199" s="36">
        <f t="shared" si="20"/>
        <v>0.58521331946506006</v>
      </c>
      <c r="R199" s="36">
        <f t="shared" si="20"/>
        <v>0.59542057046855901</v>
      </c>
      <c r="S199" s="36">
        <f t="shared" si="20"/>
        <v>0.6038085018599727</v>
      </c>
      <c r="T199" s="36">
        <f t="shared" si="20"/>
        <v>0.61088486068242587</v>
      </c>
    </row>
    <row r="200" spans="2:20" s="29" customFormat="1" ht="21.6" customHeight="1" x14ac:dyDescent="0.25">
      <c r="B200" s="31">
        <v>34</v>
      </c>
      <c r="C200" s="32"/>
      <c r="D200" s="2"/>
      <c r="E200" s="36">
        <f t="shared" si="23"/>
        <v>0.57633100675800142</v>
      </c>
      <c r="F200" s="36">
        <f t="shared" si="24"/>
        <v>0.58276804319916464</v>
      </c>
      <c r="G200" s="36">
        <f t="shared" si="24"/>
        <v>0.58834593684739389</v>
      </c>
      <c r="H200" s="36">
        <f t="shared" si="24"/>
        <v>0.59310737220623588</v>
      </c>
      <c r="I200" s="36">
        <f t="shared" si="24"/>
        <v>0.5731392007321694</v>
      </c>
      <c r="J200" s="36">
        <f t="shared" si="24"/>
        <v>0.57371418850417921</v>
      </c>
      <c r="K200" s="36">
        <f t="shared" si="24"/>
        <v>0.58680501817954633</v>
      </c>
      <c r="L200" s="36">
        <f t="shared" si="24"/>
        <v>0.59781511241308127</v>
      </c>
      <c r="M200" s="36">
        <f t="shared" si="24"/>
        <v>0.56373467138502142</v>
      </c>
      <c r="N200" s="36">
        <f t="shared" si="24"/>
        <v>0.57762161128517764</v>
      </c>
      <c r="O200" s="36">
        <f t="shared" si="24"/>
        <v>0.58866368675563951</v>
      </c>
      <c r="P200" s="36">
        <f t="shared" si="24"/>
        <v>0.59765374579410491</v>
      </c>
      <c r="Q200" s="36">
        <f t="shared" si="20"/>
        <v>0.57300659310369428</v>
      </c>
      <c r="R200" s="36">
        <f t="shared" si="20"/>
        <v>0.58339768805451409</v>
      </c>
      <c r="S200" s="36">
        <f t="shared" si="20"/>
        <v>0.59194194847665749</v>
      </c>
      <c r="T200" s="36">
        <f t="shared" si="20"/>
        <v>0.59915382728604083</v>
      </c>
    </row>
    <row r="201" spans="2:20" s="29" customFormat="1" ht="21.6" customHeight="1" x14ac:dyDescent="0.25">
      <c r="B201" s="31">
        <v>33.5</v>
      </c>
      <c r="C201" s="32"/>
      <c r="D201" s="2"/>
      <c r="E201" s="36">
        <f t="shared" si="23"/>
        <v>0.56425872809745492</v>
      </c>
      <c r="F201" s="36">
        <f t="shared" si="24"/>
        <v>0.57080442507954965</v>
      </c>
      <c r="G201" s="36">
        <f t="shared" si="24"/>
        <v>0.57647872418468515</v>
      </c>
      <c r="H201" s="36">
        <f t="shared" si="24"/>
        <v>0.58132408975658989</v>
      </c>
      <c r="I201" s="36">
        <f t="shared" si="24"/>
        <v>0.56101408216862503</v>
      </c>
      <c r="J201" s="36">
        <f t="shared" si="24"/>
        <v>0.56159853763709455</v>
      </c>
      <c r="K201" s="36">
        <f t="shared" si="24"/>
        <v>0.57491096563354616</v>
      </c>
      <c r="L201" s="36">
        <f t="shared" si="24"/>
        <v>0.58611628305663444</v>
      </c>
      <c r="M201" s="36">
        <f t="shared" si="24"/>
        <v>0.55145791157387836</v>
      </c>
      <c r="N201" s="36">
        <f t="shared" si="24"/>
        <v>0.56557089461962606</v>
      </c>
      <c r="O201" s="36">
        <f t="shared" si="24"/>
        <v>0.57680202832477367</v>
      </c>
      <c r="P201" s="36">
        <f t="shared" si="24"/>
        <v>0.58595199758918881</v>
      </c>
      <c r="Q201" s="36">
        <f t="shared" si="20"/>
        <v>0.56087929423046501</v>
      </c>
      <c r="R201" s="36">
        <f t="shared" si="20"/>
        <v>0.57144484830567788</v>
      </c>
      <c r="S201" s="36">
        <f t="shared" si="20"/>
        <v>0.58013798443074238</v>
      </c>
      <c r="T201" s="36">
        <f t="shared" si="20"/>
        <v>0.587479278658527</v>
      </c>
    </row>
    <row r="202" spans="2:20" s="29" customFormat="1" ht="21.6" customHeight="1" x14ac:dyDescent="0.25">
      <c r="B202" s="31">
        <v>33</v>
      </c>
      <c r="C202" s="32"/>
      <c r="D202" s="2"/>
      <c r="E202" s="36">
        <f t="shared" si="23"/>
        <v>0.55226348544975756</v>
      </c>
      <c r="F202" s="36">
        <f t="shared" si="24"/>
        <v>0.55891203862089944</v>
      </c>
      <c r="G202" s="36">
        <f t="shared" si="24"/>
        <v>0.56467781940275485</v>
      </c>
      <c r="H202" s="36">
        <f t="shared" si="24"/>
        <v>0.56960299042966256</v>
      </c>
      <c r="I202" s="36">
        <f t="shared" si="24"/>
        <v>0.54896892594374858</v>
      </c>
      <c r="J202" s="36">
        <f t="shared" si="24"/>
        <v>0.54956231959368829</v>
      </c>
      <c r="K202" s="36">
        <f t="shared" si="24"/>
        <v>0.56308457131515421</v>
      </c>
      <c r="L202" s="36">
        <f t="shared" si="24"/>
        <v>0.57447562991004275</v>
      </c>
      <c r="M202" s="36">
        <f t="shared" si="24"/>
        <v>0.53926992074667368</v>
      </c>
      <c r="N202" s="36">
        <f t="shared" si="24"/>
        <v>0.55359603976837846</v>
      </c>
      <c r="O202" s="36">
        <f t="shared" si="24"/>
        <v>0.56500640026153803</v>
      </c>
      <c r="P202" s="36">
        <f t="shared" si="24"/>
        <v>0.57430856176052436</v>
      </c>
      <c r="Q202" s="36">
        <f t="shared" si="20"/>
        <v>0.54883207996275218</v>
      </c>
      <c r="R202" s="36">
        <f t="shared" si="20"/>
        <v>0.55956267947417593</v>
      </c>
      <c r="S202" s="36">
        <f t="shared" si="20"/>
        <v>0.56839720640550595</v>
      </c>
      <c r="T202" s="36">
        <f t="shared" si="20"/>
        <v>0.57586177982172082</v>
      </c>
    </row>
    <row r="203" spans="2:20" s="29" customFormat="1" ht="21.6" customHeight="1" x14ac:dyDescent="0.25">
      <c r="B203" s="31">
        <v>32.5</v>
      </c>
      <c r="C203" s="32"/>
      <c r="D203" s="2"/>
      <c r="E203" s="36">
        <f t="shared" si="23"/>
        <v>0.54034594329894337</v>
      </c>
      <c r="F203" s="36">
        <f t="shared" si="24"/>
        <v>0.54709152936623184</v>
      </c>
      <c r="G203" s="36">
        <f t="shared" si="24"/>
        <v>0.55294384828145193</v>
      </c>
      <c r="H203" s="36">
        <f t="shared" si="24"/>
        <v>0.55794468081081439</v>
      </c>
      <c r="I203" s="36">
        <f t="shared" si="24"/>
        <v>0.53700440431862817</v>
      </c>
      <c r="J203" s="36">
        <f t="shared" si="24"/>
        <v>0.53760620531542258</v>
      </c>
      <c r="K203" s="36">
        <f t="shared" si="24"/>
        <v>0.5513264667640092</v>
      </c>
      <c r="L203" s="36">
        <f t="shared" si="24"/>
        <v>0.56289373858561509</v>
      </c>
      <c r="M203" s="36">
        <f t="shared" si="24"/>
        <v>0.52717138746948855</v>
      </c>
      <c r="N203" s="36">
        <f t="shared" si="24"/>
        <v>0.54169770776181658</v>
      </c>
      <c r="O203" s="36">
        <f t="shared" si="24"/>
        <v>0.5532774271301466</v>
      </c>
      <c r="P203" s="36">
        <f t="shared" si="24"/>
        <v>0.56272402467103977</v>
      </c>
      <c r="Q203" s="36">
        <f t="shared" si="20"/>
        <v>0.53686562286085704</v>
      </c>
      <c r="R203" s="36">
        <f t="shared" si="20"/>
        <v>0.54775182502419273</v>
      </c>
      <c r="S203" s="36">
        <f t="shared" si="20"/>
        <v>0.55672022587595915</v>
      </c>
      <c r="T203" s="36">
        <f t="shared" si="20"/>
        <v>0.56430191007580588</v>
      </c>
    </row>
    <row r="204" spans="2:20" s="29" customFormat="1" ht="21.6" customHeight="1" x14ac:dyDescent="0.25">
      <c r="B204" s="31">
        <v>32</v>
      </c>
      <c r="C204" s="32"/>
      <c r="D204" s="2"/>
      <c r="E204" s="36">
        <f t="shared" si="23"/>
        <v>0.52850678213925839</v>
      </c>
      <c r="F204" s="36">
        <f t="shared" si="24"/>
        <v>0.53534355870102401</v>
      </c>
      <c r="G204" s="36">
        <f t="shared" si="24"/>
        <v>0.54127745219811907</v>
      </c>
      <c r="H204" s="36">
        <f t="shared" si="24"/>
        <v>0.54634978280143542</v>
      </c>
      <c r="I204" s="36">
        <f t="shared" si="24"/>
        <v>0.52512120560171371</v>
      </c>
      <c r="J204" s="36">
        <f t="shared" si="24"/>
        <v>0.52573088178669081</v>
      </c>
      <c r="K204" s="36">
        <f t="shared" si="24"/>
        <v>0.53963729919410186</v>
      </c>
      <c r="L204" s="36">
        <f t="shared" si="24"/>
        <v>0.55137120966869468</v>
      </c>
      <c r="M204" s="36">
        <f t="shared" si="24"/>
        <v>0.51516301628676009</v>
      </c>
      <c r="N204" s="36">
        <f t="shared" si="24"/>
        <v>0.52987657561682877</v>
      </c>
      <c r="O204" s="36">
        <f t="shared" si="24"/>
        <v>0.54161574907559051</v>
      </c>
      <c r="P204" s="36">
        <f t="shared" si="24"/>
        <v>0.55119898766951037</v>
      </c>
      <c r="Q204" s="36">
        <f t="shared" si="20"/>
        <v>0.52498061153332354</v>
      </c>
      <c r="R204" s="36">
        <f t="shared" si="20"/>
        <v>0.53601294423933066</v>
      </c>
      <c r="S204" s="36">
        <f t="shared" si="20"/>
        <v>0.54510766970814983</v>
      </c>
      <c r="T204" s="36">
        <f t="shared" si="20"/>
        <v>0.55280026358483769</v>
      </c>
    </row>
    <row r="205" spans="2:20" s="29" customFormat="1" ht="21.6" customHeight="1" x14ac:dyDescent="0.25">
      <c r="B205" s="31">
        <v>31.5</v>
      </c>
      <c r="C205" s="32"/>
      <c r="D205" s="2"/>
      <c r="E205" s="36">
        <f t="shared" si="23"/>
        <v>0.51674669911630688</v>
      </c>
      <c r="F205" s="36">
        <f t="shared" si="24"/>
        <v>0.52366880449489139</v>
      </c>
      <c r="G205" s="36">
        <f t="shared" si="24"/>
        <v>0.52967928876547488</v>
      </c>
      <c r="H205" s="36">
        <f t="shared" si="24"/>
        <v>0.53481893425040683</v>
      </c>
      <c r="I205" s="36">
        <f t="shared" si="24"/>
        <v>0.51332003478778154</v>
      </c>
      <c r="J205" s="36">
        <f t="shared" si="24"/>
        <v>0.51393705267426804</v>
      </c>
      <c r="K205" s="36">
        <f t="shared" si="24"/>
        <v>0.5280177321331061</v>
      </c>
      <c r="L205" s="36">
        <f t="shared" si="24"/>
        <v>0.53990865933986298</v>
      </c>
      <c r="M205" s="36">
        <f t="shared" si="24"/>
        <v>0.50324552834661396</v>
      </c>
      <c r="N205" s="36">
        <f t="shared" si="24"/>
        <v>0.51813333697848096</v>
      </c>
      <c r="O205" s="36">
        <f t="shared" si="24"/>
        <v>0.5300220224611818</v>
      </c>
      <c r="P205" s="36">
        <f t="shared" si="24"/>
        <v>0.53973406771312704</v>
      </c>
      <c r="Q205" s="36">
        <f t="shared" si="20"/>
        <v>0.51317775127578524</v>
      </c>
      <c r="R205" s="36">
        <f t="shared" si="20"/>
        <v>0.52434671286406076</v>
      </c>
      <c r="S205" s="36">
        <f t="shared" si="20"/>
        <v>0.53356018079246814</v>
      </c>
      <c r="T205" s="36">
        <f t="shared" si="20"/>
        <v>0.54135744999578128</v>
      </c>
    </row>
    <row r="206" spans="2:20" s="29" customFormat="1" ht="21.6" customHeight="1" x14ac:dyDescent="0.25">
      <c r="B206" s="31">
        <v>31</v>
      </c>
      <c r="C206" s="32"/>
      <c r="D206" s="2"/>
      <c r="E206" s="36">
        <f t="shared" si="23"/>
        <v>0.50506640870442776</v>
      </c>
      <c r="F206" s="36">
        <f t="shared" si="24"/>
        <v>0.51206796177982694</v>
      </c>
      <c r="G206" s="36">
        <f t="shared" si="24"/>
        <v>0.51815003250609393</v>
      </c>
      <c r="H206" s="36">
        <f t="shared" si="24"/>
        <v>0.52335278962200749</v>
      </c>
      <c r="I206" s="36">
        <f t="shared" si="24"/>
        <v>0.50160161423285454</v>
      </c>
      <c r="J206" s="36">
        <f t="shared" si="24"/>
        <v>0.50222543900277061</v>
      </c>
      <c r="K206" s="36">
        <f t="shared" si="24"/>
        <v>0.51646844609831988</v>
      </c>
      <c r="L206" s="36">
        <f t="shared" si="24"/>
        <v>0.52850672003326038</v>
      </c>
      <c r="M206" s="36">
        <f t="shared" si="24"/>
        <v>0.49141966206094928</v>
      </c>
      <c r="N206" s="36">
        <f t="shared" si="24"/>
        <v>0.5064687027980066</v>
      </c>
      <c r="O206" s="36">
        <f t="shared" si="24"/>
        <v>0.51849692054269347</v>
      </c>
      <c r="P206" s="36">
        <f t="shared" si="24"/>
        <v>0.52832989802619734</v>
      </c>
      <c r="Q206" s="36">
        <f t="shared" si="20"/>
        <v>0.50145776474575365</v>
      </c>
      <c r="R206" s="36">
        <f t="shared" si="20"/>
        <v>0.51275382378174728</v>
      </c>
      <c r="S206" s="36">
        <f t="shared" si="20"/>
        <v>0.52207841871345129</v>
      </c>
      <c r="T206" s="36">
        <f t="shared" si="20"/>
        <v>0.52997409509354287</v>
      </c>
    </row>
    <row r="207" spans="2:20" s="29" customFormat="1" ht="21.6" customHeight="1" x14ac:dyDescent="0.25">
      <c r="B207" s="31">
        <v>30.5</v>
      </c>
      <c r="C207" s="32"/>
      <c r="D207" s="2"/>
      <c r="E207" s="36">
        <f t="shared" si="23"/>
        <v>0.49346664342295937</v>
      </c>
      <c r="F207" s="36">
        <f t="shared" si="24"/>
        <v>0.50054174346770064</v>
      </c>
      <c r="G207" s="36">
        <f t="shared" si="24"/>
        <v>0.50669037556620899</v>
      </c>
      <c r="H207" s="36">
        <f t="shared" si="24"/>
        <v>0.51195202070298884</v>
      </c>
      <c r="I207" s="36">
        <f t="shared" si="24"/>
        <v>0.48996668436770874</v>
      </c>
      <c r="J207" s="36">
        <f t="shared" si="24"/>
        <v>0.49059677986876471</v>
      </c>
      <c r="K207" s="36">
        <f t="shared" si="24"/>
        <v>0.5049901393119377</v>
      </c>
      <c r="L207" s="36">
        <f t="shared" si="24"/>
        <v>0.51716604113373787</v>
      </c>
      <c r="M207" s="36">
        <f t="shared" si="24"/>
        <v>0.47968617380279582</v>
      </c>
      <c r="N207" s="36">
        <f t="shared" si="24"/>
        <v>0.49488340204978526</v>
      </c>
      <c r="O207" s="36">
        <f t="shared" si="24"/>
        <v>0.50704113418181451</v>
      </c>
      <c r="P207" s="36">
        <f t="shared" si="24"/>
        <v>0.51698712879769138</v>
      </c>
      <c r="Q207" s="36">
        <f t="shared" si="20"/>
        <v>0.48982139267598152</v>
      </c>
      <c r="R207" s="36">
        <f t="shared" si="20"/>
        <v>0.50123498773195552</v>
      </c>
      <c r="S207" s="36">
        <f t="shared" si="20"/>
        <v>0.51066306045881094</v>
      </c>
      <c r="T207" s="36">
        <f t="shared" si="20"/>
        <v>0.51865084149470098</v>
      </c>
    </row>
    <row r="208" spans="2:20" s="29" customFormat="1" ht="21.6" customHeight="1" x14ac:dyDescent="0.25">
      <c r="B208" s="31">
        <v>30</v>
      </c>
      <c r="C208" s="32"/>
      <c r="D208" s="2"/>
      <c r="E208" s="36">
        <f t="shared" si="23"/>
        <v>0.48194815459430046</v>
      </c>
      <c r="F208" s="36">
        <f t="shared" si="24"/>
        <v>0.48909088110997689</v>
      </c>
      <c r="G208" s="36">
        <f t="shared" si="24"/>
        <v>0.49530102847180552</v>
      </c>
      <c r="H208" s="36">
        <f t="shared" si="24"/>
        <v>0.50061731735179482</v>
      </c>
      <c r="I208" s="36">
        <f t="shared" si="24"/>
        <v>0.47841600445284382</v>
      </c>
      <c r="J208" s="36">
        <f t="shared" si="24"/>
        <v>0.47905183319640232</v>
      </c>
      <c r="K208" s="36">
        <f t="shared" si="24"/>
        <v>0.49358352845862064</v>
      </c>
      <c r="L208" s="36">
        <f t="shared" si="24"/>
        <v>0.50588728971580188</v>
      </c>
      <c r="M208" s="36">
        <f t="shared" si="24"/>
        <v>0.46804583864369148</v>
      </c>
      <c r="N208" s="36">
        <f t="shared" si="24"/>
        <v>0.48337818249023029</v>
      </c>
      <c r="O208" s="36">
        <f t="shared" si="24"/>
        <v>0.49565537260189546</v>
      </c>
      <c r="P208" s="36">
        <f t="shared" si="24"/>
        <v>0.50570642792059572</v>
      </c>
      <c r="Q208" s="36">
        <f t="shared" si="20"/>
        <v>0.47826939462927132</v>
      </c>
      <c r="R208" s="36">
        <f t="shared" si="20"/>
        <v>0.48979093406999547</v>
      </c>
      <c r="S208" s="36">
        <f t="shared" si="20"/>
        <v>0.49931480117066135</v>
      </c>
      <c r="T208" s="36">
        <f t="shared" si="20"/>
        <v>0.50738834938289179</v>
      </c>
    </row>
    <row r="209" spans="2:20" s="29" customFormat="1" ht="21.6" customHeight="1" x14ac:dyDescent="0.25">
      <c r="B209" s="31">
        <v>29.5</v>
      </c>
      <c r="C209" s="32"/>
      <c r="D209" s="2"/>
      <c r="E209" s="36">
        <f t="shared" si="23"/>
        <v>0.47051171314693985</v>
      </c>
      <c r="F209" s="36">
        <f t="shared" si="24"/>
        <v>0.47771612570287103</v>
      </c>
      <c r="G209" s="36">
        <f t="shared" si="24"/>
        <v>0.48398272093026246</v>
      </c>
      <c r="H209" s="36">
        <f t="shared" si="24"/>
        <v>0.48934938829317898</v>
      </c>
      <c r="I209" s="36">
        <f t="shared" si="24"/>
        <v>0.46695035337805163</v>
      </c>
      <c r="J209" s="36">
        <f t="shared" si="24"/>
        <v>0.46759137653772964</v>
      </c>
      <c r="K209" s="36">
        <f t="shared" si="24"/>
        <v>0.48224934948861248</v>
      </c>
      <c r="L209" s="36">
        <f t="shared" si="24"/>
        <v>0.49467115132759376</v>
      </c>
      <c r="M209" s="36">
        <f t="shared" si="24"/>
        <v>0.45649945113407953</v>
      </c>
      <c r="N209" s="36">
        <f t="shared" si="24"/>
        <v>0.47195381146176762</v>
      </c>
      <c r="O209" s="36">
        <f t="shared" si="24"/>
        <v>0.48434036418923615</v>
      </c>
      <c r="P209" s="36">
        <f t="shared" si="24"/>
        <v>0.49448848177632015</v>
      </c>
      <c r="Q209" s="36">
        <f t="shared" si="20"/>
        <v>0.46680254979786712</v>
      </c>
      <c r="R209" s="36">
        <f t="shared" si="20"/>
        <v>0.47842241157193388</v>
      </c>
      <c r="S209" s="36">
        <f t="shared" si="20"/>
        <v>0.4880343549422011</v>
      </c>
      <c r="T209" s="36">
        <f t="shared" si="20"/>
        <v>0.49618729728908789</v>
      </c>
    </row>
    <row r="210" spans="2:20" s="29" customFormat="1" ht="21.6" customHeight="1" x14ac:dyDescent="0.25">
      <c r="B210" s="31">
        <v>29</v>
      </c>
      <c r="C210" s="32"/>
      <c r="D210" s="2"/>
      <c r="E210" s="36">
        <f t="shared" si="23"/>
        <v>0.4591581104669275</v>
      </c>
      <c r="F210" s="36">
        <f t="shared" si="24"/>
        <v>0.46641824854148001</v>
      </c>
      <c r="G210" s="36">
        <f t="shared" si="24"/>
        <v>0.47273620268109523</v>
      </c>
      <c r="H210" s="36">
        <f t="shared" si="24"/>
        <v>0.47814896196178608</v>
      </c>
      <c r="I210" s="36">
        <f t="shared" si="24"/>
        <v>0.45557053051001811</v>
      </c>
      <c r="J210" s="36">
        <f t="shared" si="24"/>
        <v>0.45621620792110884</v>
      </c>
      <c r="K210" s="36">
        <f t="shared" si="24"/>
        <v>0.47098835846995507</v>
      </c>
      <c r="L210" s="36">
        <f t="shared" si="24"/>
        <v>0.48351833082345769</v>
      </c>
      <c r="M210" s="36">
        <f t="shared" si="24"/>
        <v>0.4450478261300046</v>
      </c>
      <c r="N210" s="36">
        <f t="shared" si="24"/>
        <v>0.46061107674539614</v>
      </c>
      <c r="O210" s="36">
        <f t="shared" si="24"/>
        <v>0.47309685734347445</v>
      </c>
      <c r="P210" s="36">
        <f t="shared" si="24"/>
        <v>0.48333399606770733</v>
      </c>
      <c r="Q210" s="36">
        <f t="shared" si="20"/>
        <v>0.45542165785085881</v>
      </c>
      <c r="R210" s="36">
        <f t="shared" si="20"/>
        <v>0.46713018928860972</v>
      </c>
      <c r="S210" s="36">
        <f t="shared" si="20"/>
        <v>0.47682245566341441</v>
      </c>
      <c r="T210" s="36">
        <f t="shared" si="20"/>
        <v>0.48504838292031272</v>
      </c>
    </row>
    <row r="211" spans="2:20" s="29" customFormat="1" ht="21.6" customHeight="1" x14ac:dyDescent="0.25">
      <c r="B211" s="31">
        <v>28.5</v>
      </c>
      <c r="C211" s="32"/>
      <c r="D211" s="2"/>
      <c r="E211" s="36">
        <f t="shared" si="23"/>
        <v>0.44788815930159215</v>
      </c>
      <c r="F211" s="36">
        <f t="shared" si="24"/>
        <v>0.45519804212675868</v>
      </c>
      <c r="G211" s="36">
        <f t="shared" si="24"/>
        <v>0.46156224439970855</v>
      </c>
      <c r="H211" s="36">
        <f t="shared" si="24"/>
        <v>0.46701678739860697</v>
      </c>
      <c r="I211" s="36">
        <f t="shared" si="24"/>
        <v>0.44427735659171741</v>
      </c>
      <c r="J211" s="36">
        <f t="shared" si="24"/>
        <v>0.44492714675152173</v>
      </c>
      <c r="K211" s="36">
        <f t="shared" si="24"/>
        <v>0.45980133249370081</v>
      </c>
      <c r="L211" s="36">
        <f t="shared" si="24"/>
        <v>0.47242955324899477</v>
      </c>
      <c r="M211" s="36">
        <f t="shared" si="24"/>
        <v>0.43369179966969612</v>
      </c>
      <c r="N211" s="36">
        <f t="shared" si="24"/>
        <v>0.44935078746564772</v>
      </c>
      <c r="O211" s="36">
        <f t="shared" si="24"/>
        <v>0.46192562138098314</v>
      </c>
      <c r="P211" s="36">
        <f t="shared" si="24"/>
        <v>0.47224369670454747</v>
      </c>
      <c r="Q211" s="36">
        <f t="shared" si="20"/>
        <v>0.44412753983335934</v>
      </c>
      <c r="R211" s="36">
        <f t="shared" si="20"/>
        <v>0.45591505745253036</v>
      </c>
      <c r="S211" s="36">
        <f t="shared" si="20"/>
        <v>0.46567985791970423</v>
      </c>
      <c r="T211" s="36">
        <f t="shared" si="20"/>
        <v>0.47397232404068457</v>
      </c>
    </row>
    <row r="212" spans="2:20" s="29" customFormat="1" ht="21.6" customHeight="1" x14ac:dyDescent="0.25">
      <c r="B212" s="31">
        <v>28</v>
      </c>
      <c r="C212" s="32"/>
      <c r="D212" s="2"/>
      <c r="E212" s="36">
        <f t="shared" si="23"/>
        <v>0.43670269471968071</v>
      </c>
      <c r="F212" s="36">
        <f t="shared" si="24"/>
        <v>0.44405632112959154</v>
      </c>
      <c r="G212" s="36">
        <f t="shared" si="24"/>
        <v>0.4504616386584438</v>
      </c>
      <c r="H212" s="36">
        <f t="shared" si="24"/>
        <v>0.45595363520460497</v>
      </c>
      <c r="I212" s="36">
        <f t="shared" si="24"/>
        <v>0.4330716746977249</v>
      </c>
      <c r="J212" s="36">
        <f t="shared" si="24"/>
        <v>0.43372503476689067</v>
      </c>
      <c r="K212" s="36">
        <f t="shared" si="24"/>
        <v>0.44868907063640223</v>
      </c>
      <c r="L212" s="36">
        <f t="shared" si="24"/>
        <v>0.46140556478288941</v>
      </c>
      <c r="M212" s="36">
        <f t="shared" si="24"/>
        <v>0.422432229903975</v>
      </c>
      <c r="N212" s="36">
        <f t="shared" si="24"/>
        <v>0.43817377505214194</v>
      </c>
      <c r="O212" s="36">
        <f t="shared" si="24"/>
        <v>0.45082744749556203</v>
      </c>
      <c r="P212" s="36">
        <f t="shared" si="24"/>
        <v>0.46121833074588325</v>
      </c>
      <c r="Q212" s="36">
        <f t="shared" si="20"/>
        <v>0.43292103912157615</v>
      </c>
      <c r="R212" s="36">
        <f t="shared" si="20"/>
        <v>0.4447778284419045</v>
      </c>
      <c r="S212" s="36">
        <f t="shared" si="20"/>
        <v>0.45460733794775154</v>
      </c>
      <c r="T212" s="36">
        <f t="shared" si="20"/>
        <v>0.46295985940906748</v>
      </c>
    </row>
    <row r="213" spans="2:20" s="29" customFormat="1" ht="21.6" customHeight="1" x14ac:dyDescent="0.25">
      <c r="B213" s="31">
        <v>27.5</v>
      </c>
      <c r="C213" s="32"/>
      <c r="D213" s="2"/>
      <c r="E213" s="36">
        <f t="shared" si="23"/>
        <v>0.42560257513250899</v>
      </c>
      <c r="F213" s="36">
        <f t="shared" si="24"/>
        <v>0.43299392341663628</v>
      </c>
      <c r="G213" s="36">
        <f t="shared" si="24"/>
        <v>0.43943520094964067</v>
      </c>
      <c r="H213" s="36">
        <f t="shared" si="24"/>
        <v>0.44496029855624375</v>
      </c>
      <c r="I213" s="36">
        <f t="shared" si="24"/>
        <v>0.42195435124998248</v>
      </c>
      <c r="J213" s="36">
        <f t="shared" si="24"/>
        <v>0.42261073705496116</v>
      </c>
      <c r="K213" s="36">
        <f t="shared" si="24"/>
        <v>0.43765239498458824</v>
      </c>
      <c r="L213" s="36">
        <f t="shared" si="24"/>
        <v>0.45044713374022444</v>
      </c>
      <c r="M213" s="36">
        <f t="shared" si="24"/>
        <v>0.41126999808480419</v>
      </c>
      <c r="N213" s="36">
        <f t="shared" si="24"/>
        <v>0.42708089426234402</v>
      </c>
      <c r="O213" s="36">
        <f t="shared" si="24"/>
        <v>0.4398031497811461</v>
      </c>
      <c r="P213" s="36">
        <f t="shared" si="24"/>
        <v>0.4502586674038232</v>
      </c>
      <c r="Q213" s="36">
        <f t="shared" si="20"/>
        <v>0.42180302243830975</v>
      </c>
      <c r="R213" s="36">
        <f t="shared" si="20"/>
        <v>0.43371933780649341</v>
      </c>
      <c r="S213" s="36">
        <f t="shared" si="20"/>
        <v>0.44360569465333149</v>
      </c>
      <c r="T213" s="36">
        <f t="shared" si="20"/>
        <v>0.45201174977803904</v>
      </c>
    </row>
    <row r="214" spans="2:20" s="29" customFormat="1" ht="21.6" customHeight="1" x14ac:dyDescent="0.25">
      <c r="B214" s="31">
        <v>27</v>
      </c>
      <c r="C214" s="32"/>
      <c r="D214" s="2"/>
      <c r="E214" s="36">
        <f t="shared" si="23"/>
        <v>0.41458868338117755</v>
      </c>
      <c r="F214" s="36">
        <f t="shared" si="24"/>
        <v>0.42201171114308816</v>
      </c>
      <c r="G214" s="36">
        <f t="shared" si="24"/>
        <v>0.42848377077591093</v>
      </c>
      <c r="H214" s="36">
        <f t="shared" si="24"/>
        <v>0.43403759428812966</v>
      </c>
      <c r="I214" s="36">
        <f t="shared" si="24"/>
        <v>0.41092627709900698</v>
      </c>
      <c r="J214" s="36">
        <f t="shared" si="24"/>
        <v>0.41158514313574884</v>
      </c>
      <c r="K214" s="36">
        <f t="shared" si="24"/>
        <v>0.42669215172641528</v>
      </c>
      <c r="L214" s="36">
        <f t="shared" si="24"/>
        <v>0.43955505164249048</v>
      </c>
      <c r="M214" s="36">
        <f t="shared" si="24"/>
        <v>0.40020600961673647</v>
      </c>
      <c r="N214" s="36">
        <f t="shared" si="24"/>
        <v>0.41607302427060322</v>
      </c>
      <c r="O214" s="36">
        <f t="shared" si="24"/>
        <v>0.42885356632172894</v>
      </c>
      <c r="P214" s="36">
        <f t="shared" si="24"/>
        <v>0.43936549911406841</v>
      </c>
      <c r="Q214" s="36">
        <f t="shared" si="20"/>
        <v>0.41077438093386653</v>
      </c>
      <c r="R214" s="36">
        <f t="shared" si="20"/>
        <v>0.42274044536043776</v>
      </c>
      <c r="S214" s="36">
        <f t="shared" si="20"/>
        <v>0.43267575069629893</v>
      </c>
      <c r="T214" s="36">
        <f t="shared" si="20"/>
        <v>0.44112877895937114</v>
      </c>
    </row>
    <row r="215" spans="2:20" s="29" customFormat="1" ht="21.6" customHeight="1" x14ac:dyDescent="0.25">
      <c r="B215" s="31">
        <v>26.5</v>
      </c>
      <c r="C215" s="32"/>
      <c r="D215" s="2"/>
      <c r="E215" s="36">
        <f t="shared" si="23"/>
        <v>0.40366192789542338</v>
      </c>
      <c r="F215" s="36">
        <f t="shared" si="24"/>
        <v>0.41111057191804551</v>
      </c>
      <c r="G215" s="36">
        <f t="shared" si="24"/>
        <v>0.41760821281336152</v>
      </c>
      <c r="H215" s="36">
        <f t="shared" si="24"/>
        <v>0.42318636404852361</v>
      </c>
      <c r="I215" s="36">
        <f t="shared" si="24"/>
        <v>0.39998836867604104</v>
      </c>
      <c r="J215" s="36">
        <f t="shared" si="24"/>
        <v>0.40064916811506479</v>
      </c>
      <c r="K215" s="36">
        <f t="shared" si="24"/>
        <v>0.41580921231621804</v>
      </c>
      <c r="L215" s="36">
        <f t="shared" si="24"/>
        <v>0.42873013436003327</v>
      </c>
      <c r="M215" s="36">
        <f t="shared" si="24"/>
        <v>0.38924119517649336</v>
      </c>
      <c r="N215" s="36">
        <f t="shared" si="24"/>
        <v>0.40515106982906696</v>
      </c>
      <c r="O215" s="36">
        <f t="shared" si="24"/>
        <v>0.417979560354242</v>
      </c>
      <c r="P215" s="36">
        <f t="shared" si="24"/>
        <v>0.42853964267889821</v>
      </c>
      <c r="Q215" s="36">
        <f t="shared" si="20"/>
        <v>0.3998360313378832</v>
      </c>
      <c r="R215" s="36">
        <f t="shared" si="20"/>
        <v>0.41184203634774758</v>
      </c>
      <c r="S215" s="36">
        <f t="shared" si="20"/>
        <v>0.42181835364849485</v>
      </c>
      <c r="T215" s="36">
        <f t="shared" si="20"/>
        <v>0.43031175496176011</v>
      </c>
    </row>
    <row r="216" spans="2:20" s="29" customFormat="1" ht="21.6" customHeight="1" x14ac:dyDescent="0.25">
      <c r="B216" s="31">
        <v>26</v>
      </c>
      <c r="C216" s="32"/>
      <c r="D216" s="2"/>
      <c r="E216" s="36">
        <f t="shared" si="23"/>
        <v>0.39282324393026402</v>
      </c>
      <c r="F216" s="36">
        <f t="shared" si="24"/>
        <v>0.40029142004875767</v>
      </c>
      <c r="G216" s="36">
        <f t="shared" si="24"/>
        <v>0.40680941815411353</v>
      </c>
      <c r="H216" s="36">
        <f t="shared" si="24"/>
        <v>0.41240747553409451</v>
      </c>
      <c r="I216" s="36">
        <f t="shared" si="24"/>
        <v>0.38914156922222631</v>
      </c>
      <c r="J216" s="36">
        <f t="shared" si="24"/>
        <v>0.38980375391521183</v>
      </c>
      <c r="K216" s="36">
        <f t="shared" si="24"/>
        <v>0.40500447471829304</v>
      </c>
      <c r="L216" s="36">
        <f t="shared" si="24"/>
        <v>0.41797322333330045</v>
      </c>
      <c r="M216" s="36">
        <f t="shared" si="24"/>
        <v>0.37837651190645616</v>
      </c>
      <c r="N216" s="36">
        <f t="shared" si="24"/>
        <v>0.39431596250665724</v>
      </c>
      <c r="O216" s="36">
        <f t="shared" si="24"/>
        <v>0.40718202151073668</v>
      </c>
      <c r="P216" s="36">
        <f t="shared" si="24"/>
        <v>0.41778194048897715</v>
      </c>
      <c r="Q216" s="36">
        <f t="shared" si="20"/>
        <v>0.38898891718813672</v>
      </c>
      <c r="R216" s="36">
        <f t="shared" si="20"/>
        <v>0.40102502268674706</v>
      </c>
      <c r="S216" s="36">
        <f t="shared" si="20"/>
        <v>0.41103437723094416</v>
      </c>
      <c r="T216" s="36">
        <f t="shared" si="20"/>
        <v>0.41956151120715995</v>
      </c>
    </row>
    <row r="217" spans="2:20" s="29" customFormat="1" ht="21.6" customHeight="1" x14ac:dyDescent="0.25">
      <c r="B217" s="31">
        <v>25.5</v>
      </c>
      <c r="C217" s="32"/>
      <c r="D217" s="2"/>
      <c r="E217" s="36">
        <f t="shared" si="23"/>
        <v>0.38207359488724779</v>
      </c>
      <c r="F217" s="36">
        <f t="shared" si="24"/>
        <v>0.38955519787070864</v>
      </c>
      <c r="G217" s="36">
        <f t="shared" si="24"/>
        <v>0.3960883056351458</v>
      </c>
      <c r="H217" s="36">
        <f t="shared" si="24"/>
        <v>0.40170182381096814</v>
      </c>
      <c r="I217" s="36">
        <f t="shared" si="24"/>
        <v>0.37838685010151923</v>
      </c>
      <c r="J217" s="36">
        <f t="shared" si="24"/>
        <v>0.37904987058959144</v>
      </c>
      <c r="K217" s="36">
        <f t="shared" si="24"/>
        <v>0.39427886473692669</v>
      </c>
      <c r="L217" s="36">
        <f t="shared" si="24"/>
        <v>0.40728518687993842</v>
      </c>
      <c r="M217" s="36">
        <f t="shared" si="24"/>
        <v>0.3676129446884549</v>
      </c>
      <c r="N217" s="36">
        <f t="shared" si="24"/>
        <v>0.38356866201295464</v>
      </c>
      <c r="O217" s="36">
        <f t="shared" si="24"/>
        <v>0.39646186714690373</v>
      </c>
      <c r="P217" s="36">
        <f t="shared" si="24"/>
        <v>0.40709326183103439</v>
      </c>
      <c r="Q217" s="36">
        <f t="shared" si="20"/>
        <v>0.37823401014305874</v>
      </c>
      <c r="R217" s="36">
        <f t="shared" si="20"/>
        <v>0.39029034430043713</v>
      </c>
      <c r="S217" s="36">
        <f t="shared" si="20"/>
        <v>0.40032472263739421</v>
      </c>
      <c r="T217" s="36">
        <f t="shared" si="20"/>
        <v>0.40887890783275976</v>
      </c>
    </row>
    <row r="218" spans="2:20" s="29" customFormat="1" ht="21.6" customHeight="1" x14ac:dyDescent="0.25">
      <c r="B218" s="31">
        <v>25</v>
      </c>
      <c r="C218" s="32"/>
      <c r="D218" s="2"/>
      <c r="E218" s="36">
        <f t="shared" si="23"/>
        <v>0.371413973727864</v>
      </c>
      <c r="F218" s="36">
        <f t="shared" si="24"/>
        <v>0.37890287717125165</v>
      </c>
      <c r="G218" s="36">
        <f t="shared" si="24"/>
        <v>0.38544582326126647</v>
      </c>
      <c r="H218" s="36">
        <f t="shared" si="24"/>
        <v>0.39107033272991099</v>
      </c>
      <c r="I218" s="36">
        <f t="shared" si="24"/>
        <v>0.36772521220480436</v>
      </c>
      <c r="J218" s="36">
        <f t="shared" si="24"/>
        <v>0.36838851772869458</v>
      </c>
      <c r="K218" s="36">
        <f t="shared" si="24"/>
        <v>0.3836333374404523</v>
      </c>
      <c r="L218" s="36">
        <f t="shared" si="24"/>
        <v>0.39666692159557143</v>
      </c>
      <c r="M218" s="36">
        <f t="shared" si="24"/>
        <v>0.35695150750493426</v>
      </c>
      <c r="N218" s="36">
        <f t="shared" si="24"/>
        <v>0.37291015761458135</v>
      </c>
      <c r="O218" s="36">
        <f t="shared" si="24"/>
        <v>0.38582004376473367</v>
      </c>
      <c r="P218" s="36">
        <f t="shared" si="24"/>
        <v>0.3964745042892483</v>
      </c>
      <c r="Q218" s="36">
        <f t="shared" si="24"/>
        <v>0.36757231138540336</v>
      </c>
      <c r="R218" s="36">
        <f t="shared" si="24"/>
        <v>0.37963897054050427</v>
      </c>
      <c r="S218" s="36">
        <f t="shared" si="24"/>
        <v>0.38969031995202952</v>
      </c>
      <c r="T218" s="36">
        <f t="shared" si="24"/>
        <v>0.39826483308642968</v>
      </c>
    </row>
    <row r="219" spans="2:20" s="29" customFormat="1" ht="21.6" customHeight="1" x14ac:dyDescent="0.25">
      <c r="B219" s="31">
        <v>24.5</v>
      </c>
      <c r="C219" s="32"/>
      <c r="D219" s="2"/>
      <c r="E219" s="36">
        <f t="shared" si="23"/>
        <v>0.36084540448750546</v>
      </c>
      <c r="F219" s="36">
        <f t="shared" si="24"/>
        <v>0.36833546071536899</v>
      </c>
      <c r="G219" s="36">
        <f t="shared" si="24"/>
        <v>0.37488294973088748</v>
      </c>
      <c r="H219" s="36">
        <f t="shared" si="24"/>
        <v>0.38051395644436548</v>
      </c>
      <c r="I219" s="36">
        <f t="shared" si="24"/>
        <v>0.35715768745348103</v>
      </c>
      <c r="J219" s="36">
        <f t="shared" si="24"/>
        <v>0.35782072596577452</v>
      </c>
      <c r="K219" s="36">
        <f t="shared" si="24"/>
        <v>0.37306887868798883</v>
      </c>
      <c r="L219" s="36">
        <f t="shared" si="24"/>
        <v>0.38611935385697865</v>
      </c>
      <c r="M219" s="36">
        <f t="shared" si="24"/>
        <v>0.34639324489534584</v>
      </c>
      <c r="N219" s="36">
        <f t="shared" si="24"/>
        <v>0.36234146965251746</v>
      </c>
      <c r="O219" s="36">
        <f t="shared" si="24"/>
        <v>0.3752575285380001</v>
      </c>
      <c r="P219" s="36">
        <f t="shared" si="24"/>
        <v>0.38592659524905309</v>
      </c>
      <c r="Q219" s="36">
        <f t="shared" si="24"/>
        <v>0.35700485312533975</v>
      </c>
      <c r="R219" s="36">
        <f t="shared" si="24"/>
        <v>0.36907190171356369</v>
      </c>
      <c r="S219" s="36">
        <f t="shared" si="24"/>
        <v>0.3791321296700722</v>
      </c>
      <c r="T219" s="36">
        <f t="shared" si="24"/>
        <v>0.38772020482434189</v>
      </c>
    </row>
    <row r="220" spans="2:20" s="29" customFormat="1" ht="21.6" customHeight="1" x14ac:dyDescent="0.25">
      <c r="B220" s="31">
        <v>24</v>
      </c>
      <c r="C220" s="32"/>
      <c r="D220" s="2"/>
      <c r="E220" s="36">
        <f t="shared" si="23"/>
        <v>0.35036894389932893</v>
      </c>
      <c r="F220" s="36">
        <f t="shared" si="24"/>
        <v>0.35785398388311229</v>
      </c>
      <c r="G220" s="36">
        <f t="shared" si="24"/>
        <v>0.36440069607427472</v>
      </c>
      <c r="H220" s="36">
        <f t="shared" si="24"/>
        <v>0.37003368104105894</v>
      </c>
      <c r="I220" s="36">
        <f t="shared" si="24"/>
        <v>0.34668534041173998</v>
      </c>
      <c r="J220" s="36">
        <f t="shared" si="24"/>
        <v>0.34734755859144201</v>
      </c>
      <c r="K220" s="36">
        <f t="shared" si="24"/>
        <v>0.36258650676850662</v>
      </c>
      <c r="L220" s="36">
        <f t="shared" si="24"/>
        <v>0.37564344143739342</v>
      </c>
      <c r="M220" s="36">
        <f t="shared" si="24"/>
        <v>0.33593923351650407</v>
      </c>
      <c r="N220" s="36">
        <f t="shared" si="24"/>
        <v>0.351863651169744</v>
      </c>
      <c r="O220" s="36">
        <f t="shared" si="24"/>
        <v>0.36477533095024117</v>
      </c>
      <c r="P220" s="36">
        <f t="shared" si="24"/>
        <v>0.37545049351309262</v>
      </c>
      <c r="Q220" s="36">
        <f t="shared" si="24"/>
        <v>0.34653270021217863</v>
      </c>
      <c r="R220" s="36">
        <f t="shared" si="24"/>
        <v>0.35859017071920796</v>
      </c>
      <c r="S220" s="36">
        <f t="shared" si="24"/>
        <v>0.36865114433098273</v>
      </c>
      <c r="T220" s="36">
        <f t="shared" si="24"/>
        <v>0.37724597212048255</v>
      </c>
    </row>
    <row r="221" spans="2:20" s="29" customFormat="1" ht="21.6" customHeight="1" x14ac:dyDescent="0.25">
      <c r="B221" s="31">
        <v>23.5</v>
      </c>
      <c r="C221" s="32"/>
      <c r="D221" s="2"/>
      <c r="E221" s="36">
        <f t="shared" si="23"/>
        <v>0.3399856831384353</v>
      </c>
      <c r="F221" s="36">
        <f t="shared" si="24"/>
        <v>0.3474595164293825</v>
      </c>
      <c r="G221" s="36">
        <f t="shared" si="24"/>
        <v>0.35400010741507043</v>
      </c>
      <c r="H221" s="36">
        <f t="shared" si="24"/>
        <v>0.35963052629404429</v>
      </c>
      <c r="I221" s="36">
        <f t="shared" si="24"/>
        <v>0.33630927001780053</v>
      </c>
      <c r="J221" s="36">
        <f t="shared" si="24"/>
        <v>0.33697011328748333</v>
      </c>
      <c r="K221" s="36">
        <f t="shared" ref="F221:T232" si="25">($B221/50)^K$106</f>
        <v>0.35218727416298817</v>
      </c>
      <c r="L221" s="36">
        <f t="shared" si="25"/>
        <v>0.36524017524478791</v>
      </c>
      <c r="M221" s="36">
        <f t="shared" si="25"/>
        <v>0.32559058381663342</v>
      </c>
      <c r="N221" s="36">
        <f t="shared" si="25"/>
        <v>0.34147778965968889</v>
      </c>
      <c r="O221" s="36">
        <f t="shared" si="25"/>
        <v>0.35437449455604331</v>
      </c>
      <c r="P221" s="36">
        <f t="shared" si="25"/>
        <v>0.36504719104018485</v>
      </c>
      <c r="Q221" s="36">
        <f t="shared" si="25"/>
        <v>0.33615695186499978</v>
      </c>
      <c r="R221" s="36">
        <f t="shared" si="25"/>
        <v>0.34819484481054047</v>
      </c>
      <c r="S221" s="36">
        <f t="shared" si="25"/>
        <v>0.35824839027510924</v>
      </c>
      <c r="T221" s="36">
        <f t="shared" si="25"/>
        <v>0.3668431169989107</v>
      </c>
    </row>
    <row r="222" spans="2:20" s="29" customFormat="1" ht="21.6" customHeight="1" x14ac:dyDescent="0.25">
      <c r="B222" s="31">
        <v>23</v>
      </c>
      <c r="C222" s="32"/>
      <c r="D222" s="2"/>
      <c r="E222" s="36">
        <f t="shared" si="23"/>
        <v>0.32969674969802548</v>
      </c>
      <c r="F222" s="36">
        <f t="shared" si="25"/>
        <v>0.33715316437798193</v>
      </c>
      <c r="G222" s="36">
        <f t="shared" si="25"/>
        <v>0.34368226486717657</v>
      </c>
      <c r="H222" s="36">
        <f t="shared" si="25"/>
        <v>0.34930554755433352</v>
      </c>
      <c r="I222" s="36">
        <f t="shared" si="25"/>
        <v>0.3260306114455977</v>
      </c>
      <c r="J222" s="36">
        <f t="shared" si="25"/>
        <v>0.32668952399142109</v>
      </c>
      <c r="K222" s="36">
        <f t="shared" si="25"/>
        <v>0.34187226944173399</v>
      </c>
      <c r="L222" s="36">
        <f t="shared" si="25"/>
        <v>0.35491058119531893</v>
      </c>
      <c r="M222" s="36">
        <f t="shared" si="25"/>
        <v>0.31534844183397781</v>
      </c>
      <c r="N222" s="36">
        <f t="shared" si="25"/>
        <v>0.33118500894719466</v>
      </c>
      <c r="O222" s="36">
        <f t="shared" si="25"/>
        <v>0.34405609887772143</v>
      </c>
      <c r="P222" s="36">
        <f t="shared" si="25"/>
        <v>0.35471771481947328</v>
      </c>
      <c r="Q222" s="36">
        <f t="shared" si="25"/>
        <v>0.32587874353365942</v>
      </c>
      <c r="R222" s="36">
        <f t="shared" si="25"/>
        <v>0.33788702748914595</v>
      </c>
      <c r="S222" s="36">
        <f t="shared" si="25"/>
        <v>0.34792492953593451</v>
      </c>
      <c r="T222" s="36">
        <f t="shared" si="25"/>
        <v>0.35651265630092954</v>
      </c>
    </row>
    <row r="223" spans="2:20" s="29" customFormat="1" ht="21.6" customHeight="1" x14ac:dyDescent="0.25">
      <c r="B223" s="31">
        <v>22.5</v>
      </c>
      <c r="C223" s="32"/>
      <c r="D223" s="2"/>
      <c r="E223" s="36">
        <f t="shared" si="23"/>
        <v>0.31950330941059152</v>
      </c>
      <c r="F223" s="36">
        <f t="shared" si="25"/>
        <v>0.3269360720633101</v>
      </c>
      <c r="G223" s="36">
        <f t="shared" si="25"/>
        <v>0.33344828758055794</v>
      </c>
      <c r="H223" s="36">
        <f t="shared" si="25"/>
        <v>0.33905983778877041</v>
      </c>
      <c r="I223" s="36">
        <f t="shared" si="25"/>
        <v>0.31585053810978186</v>
      </c>
      <c r="J223" s="36">
        <f t="shared" si="25"/>
        <v>0.31650696290471841</v>
      </c>
      <c r="K223" s="36">
        <f t="shared" si="25"/>
        <v>0.33164261931033162</v>
      </c>
      <c r="L223" s="36">
        <f t="shared" si="25"/>
        <v>0.34465572223559837</v>
      </c>
      <c r="M223" s="36">
        <f t="shared" si="25"/>
        <v>0.30521399113213488</v>
      </c>
      <c r="N223" s="36">
        <f t="shared" si="25"/>
        <v>0.32098647121513835</v>
      </c>
      <c r="O223" s="36">
        <f t="shared" si="25"/>
        <v>0.33382126145096247</v>
      </c>
      <c r="P223" s="36">
        <f t="shared" si="25"/>
        <v>0.34446312889343034</v>
      </c>
      <c r="Q223" s="36">
        <f t="shared" si="25"/>
        <v>0.31569924890303347</v>
      </c>
      <c r="R223" s="36">
        <f t="shared" si="25"/>
        <v>0.32766786054789576</v>
      </c>
      <c r="S223" s="36">
        <f t="shared" si="25"/>
        <v>0.3376818618815508</v>
      </c>
      <c r="T223" s="36">
        <f t="shared" si="25"/>
        <v>0.34625564370082923</v>
      </c>
    </row>
    <row r="224" spans="2:20" s="29" customFormat="1" ht="21.6" customHeight="1" x14ac:dyDescent="0.25">
      <c r="B224" s="31">
        <v>22</v>
      </c>
      <c r="C224" s="32"/>
      <c r="D224" s="2"/>
      <c r="E224" s="36">
        <f t="shared" si="23"/>
        <v>0.30940656862881449</v>
      </c>
      <c r="F224" s="36">
        <f t="shared" si="25"/>
        <v>0.31680942433473985</v>
      </c>
      <c r="G224" s="36">
        <f t="shared" si="25"/>
        <v>0.3232993349512156</v>
      </c>
      <c r="H224" s="36">
        <f t="shared" si="25"/>
        <v>0.32889452978349948</v>
      </c>
      <c r="I224" s="36">
        <f t="shared" si="25"/>
        <v>0.30577026382848366</v>
      </c>
      <c r="J224" s="36">
        <f t="shared" si="25"/>
        <v>0.30642364265911964</v>
      </c>
      <c r="K224" s="36">
        <f t="shared" si="25"/>
        <v>0.32149949081948748</v>
      </c>
      <c r="L224" s="36">
        <f t="shared" si="25"/>
        <v>0.33447670052917383</v>
      </c>
      <c r="M224" s="36">
        <f t="shared" si="25"/>
        <v>0.29518845488576462</v>
      </c>
      <c r="N224" s="36">
        <f t="shared" si="25"/>
        <v>0.31088337919145731</v>
      </c>
      <c r="O224" s="36">
        <f t="shared" si="25"/>
        <v>0.32367114003469294</v>
      </c>
      <c r="P224" s="36">
        <f t="shared" si="25"/>
        <v>0.33428453654509693</v>
      </c>
      <c r="Q224" s="36">
        <f t="shared" si="25"/>
        <v>0.30561968205493806</v>
      </c>
      <c r="R224" s="36">
        <f t="shared" si="25"/>
        <v>0.31753852627665413</v>
      </c>
      <c r="S224" s="36">
        <f t="shared" si="25"/>
        <v>0.32752032702070072</v>
      </c>
      <c r="T224" s="36">
        <f t="shared" si="25"/>
        <v>0.33607317188557867</v>
      </c>
    </row>
    <row r="225" spans="2:20" s="29" customFormat="1" ht="21.6" customHeight="1" x14ac:dyDescent="0.25">
      <c r="B225" s="31">
        <v>21.5</v>
      </c>
      <c r="C225" s="32"/>
      <c r="D225" s="2"/>
      <c r="E225" s="36">
        <f t="shared" si="23"/>
        <v>0.29940777658268763</v>
      </c>
      <c r="F225" s="36">
        <f t="shared" si="25"/>
        <v>0.30677444894061018</v>
      </c>
      <c r="G225" s="36">
        <f t="shared" si="25"/>
        <v>0.31323660901251815</v>
      </c>
      <c r="H225" s="36">
        <f t="shared" si="25"/>
        <v>0.31881079852934346</v>
      </c>
      <c r="I225" s="36">
        <f t="shared" si="25"/>
        <v>0.2957910451601049</v>
      </c>
      <c r="J225" s="36">
        <f t="shared" si="25"/>
        <v>0.29644081865743838</v>
      </c>
      <c r="K225" s="36">
        <f t="shared" si="25"/>
        <v>0.3114440937558523</v>
      </c>
      <c r="L225" s="36">
        <f t="shared" si="25"/>
        <v>0.32437465982457442</v>
      </c>
      <c r="M225" s="36">
        <f t="shared" si="25"/>
        <v>0.28527309813202129</v>
      </c>
      <c r="N225" s="36">
        <f t="shared" si="25"/>
        <v>0.30087697851319462</v>
      </c>
      <c r="O225" s="36">
        <f t="shared" si="25"/>
        <v>0.31360693500236847</v>
      </c>
      <c r="P225" s="36">
        <f t="shared" si="25"/>
        <v>0.32418308266691426</v>
      </c>
      <c r="Q225" s="36">
        <f t="shared" si="25"/>
        <v>0.29564129980397869</v>
      </c>
      <c r="R225" s="36">
        <f t="shared" si="25"/>
        <v>0.3075002498478549</v>
      </c>
      <c r="S225" s="36">
        <f t="shared" si="25"/>
        <v>0.3174415069906753</v>
      </c>
      <c r="T225" s="36">
        <f t="shared" si="25"/>
        <v>0.32596637491581626</v>
      </c>
    </row>
    <row r="226" spans="2:20" s="29" customFormat="1" ht="21.6" customHeight="1" x14ac:dyDescent="0.25">
      <c r="B226" s="31">
        <v>21</v>
      </c>
      <c r="C226" s="32"/>
      <c r="D226" s="2"/>
      <c r="E226" s="36">
        <f t="shared" si="23"/>
        <v>0.28950822793151804</v>
      </c>
      <c r="F226" s="36">
        <f t="shared" si="25"/>
        <v>0.29683241911097452</v>
      </c>
      <c r="G226" s="36">
        <f t="shared" si="25"/>
        <v>0.30326135702732632</v>
      </c>
      <c r="H226" s="36">
        <f t="shared" si="25"/>
        <v>0.30880986380867814</v>
      </c>
      <c r="I226" s="36">
        <f t="shared" si="25"/>
        <v>0.28591418393249723</v>
      </c>
      <c r="J226" s="36">
        <f t="shared" si="25"/>
        <v>0.2865597916072079</v>
      </c>
      <c r="K226" s="36">
        <f t="shared" si="25"/>
        <v>0.30147768323320329</v>
      </c>
      <c r="L226" s="36">
        <f t="shared" si="25"/>
        <v>0.3143507880245594</v>
      </c>
      <c r="M226" s="36">
        <f t="shared" si="25"/>
        <v>0.27546923020501801</v>
      </c>
      <c r="N226" s="36">
        <f t="shared" si="25"/>
        <v>0.29096856028632512</v>
      </c>
      <c r="O226" s="36">
        <f t="shared" si="25"/>
        <v>0.30362989193413314</v>
      </c>
      <c r="P226" s="36">
        <f t="shared" si="25"/>
        <v>0.31415995633078569</v>
      </c>
      <c r="Q226" s="36">
        <f t="shared" si="25"/>
        <v>0.28576540422567448</v>
      </c>
      <c r="R226" s="36">
        <f t="shared" si="25"/>
        <v>0.2975543019011257</v>
      </c>
      <c r="S226" s="36">
        <f t="shared" si="25"/>
        <v>0.30744662874662676</v>
      </c>
      <c r="T226" s="36">
        <f t="shared" si="25"/>
        <v>0.31593643078777628</v>
      </c>
    </row>
    <row r="227" spans="2:20" s="29" customFormat="1" ht="21.6" customHeight="1" x14ac:dyDescent="0.25">
      <c r="B227" s="31">
        <v>20.5</v>
      </c>
      <c r="C227" s="32"/>
      <c r="D227" s="2"/>
      <c r="E227" s="36">
        <f t="shared" si="23"/>
        <v>0.27970926553192077</v>
      </c>
      <c r="F227" s="36">
        <f t="shared" si="25"/>
        <v>0.28698465636078102</v>
      </c>
      <c r="G227" s="36">
        <f t="shared" si="25"/>
        <v>0.29337487430293124</v>
      </c>
      <c r="H227" s="36">
        <f t="shared" si="25"/>
        <v>0.29889299300600575</v>
      </c>
      <c r="I227" s="36">
        <f t="shared" si="25"/>
        <v>0.27614102998530077</v>
      </c>
      <c r="J227" s="36">
        <f t="shared" si="25"/>
        <v>0.27678191026803201</v>
      </c>
      <c r="K227" s="36">
        <f t="shared" si="25"/>
        <v>0.29160156250592456</v>
      </c>
      <c r="L227" s="36">
        <f t="shared" si="25"/>
        <v>0.30440631997884693</v>
      </c>
      <c r="M227" s="36">
        <f t="shared" si="25"/>
        <v>0.26577820737289315</v>
      </c>
      <c r="N227" s="36">
        <f t="shared" si="25"/>
        <v>0.28115946386260271</v>
      </c>
      <c r="O227" s="36">
        <f t="shared" si="25"/>
        <v>0.29374130443188617</v>
      </c>
      <c r="P227" s="36">
        <f t="shared" si="25"/>
        <v>0.3042163935816446</v>
      </c>
      <c r="Q227" s="36">
        <f t="shared" si="25"/>
        <v>0.27599334539761783</v>
      </c>
      <c r="R227" s="36">
        <f t="shared" si="25"/>
        <v>0.28770200134868457</v>
      </c>
      <c r="S227" s="36">
        <f t="shared" si="25"/>
        <v>0.29753696697446513</v>
      </c>
      <c r="T227" s="36">
        <f t="shared" si="25"/>
        <v>0.30598456421842496</v>
      </c>
    </row>
    <row r="228" spans="2:20" s="29" customFormat="1" ht="21.6" customHeight="1" x14ac:dyDescent="0.25">
      <c r="B228" s="31">
        <v>20</v>
      </c>
      <c r="C228" s="32"/>
      <c r="D228" s="2"/>
      <c r="E228" s="36">
        <f t="shared" si="23"/>
        <v>0.27001228344577577</v>
      </c>
      <c r="F228" s="36">
        <f t="shared" si="25"/>
        <v>0.277232533538111</v>
      </c>
      <c r="G228" s="36">
        <f t="shared" si="25"/>
        <v>0.28357850725384215</v>
      </c>
      <c r="H228" s="36">
        <f t="shared" si="25"/>
        <v>0.28906150416748438</v>
      </c>
      <c r="I228" s="36">
        <f t="shared" si="25"/>
        <v>0.26647298414902371</v>
      </c>
      <c r="J228" s="36">
        <f t="shared" si="25"/>
        <v>0.26710857443628955</v>
      </c>
      <c r="K228" s="36">
        <f t="shared" si="25"/>
        <v>0.28181708602972311</v>
      </c>
      <c r="L228" s="36">
        <f t="shared" si="25"/>
        <v>0.29454254052566847</v>
      </c>
      <c r="M228" s="36">
        <f t="shared" si="25"/>
        <v>0.25620143569966664</v>
      </c>
      <c r="N228" s="36">
        <f t="shared" si="25"/>
        <v>0.2714510798575468</v>
      </c>
      <c r="O228" s="36">
        <f t="shared" si="25"/>
        <v>0.28394251718230856</v>
      </c>
      <c r="P228" s="36">
        <f t="shared" si="25"/>
        <v>0.29435368047987315</v>
      </c>
      <c r="Q228" s="36">
        <f t="shared" si="25"/>
        <v>0.26632652437722976</v>
      </c>
      <c r="R228" s="36">
        <f t="shared" si="25"/>
        <v>0.27794471842618651</v>
      </c>
      <c r="S228" s="36">
        <f t="shared" si="25"/>
        <v>0.28771384715255183</v>
      </c>
      <c r="T228" s="36">
        <f t="shared" si="25"/>
        <v>0.29611204967915611</v>
      </c>
    </row>
    <row r="229" spans="2:20" s="29" customFormat="1" ht="21.6" customHeight="1" x14ac:dyDescent="0.25">
      <c r="B229" s="31">
        <v>19.5</v>
      </c>
      <c r="C229" s="32"/>
      <c r="D229" s="2"/>
      <c r="E229" s="36">
        <f t="shared" si="23"/>
        <v>0.26041873021544226</v>
      </c>
      <c r="F229" s="36">
        <f t="shared" si="25"/>
        <v>0.26757747814553512</v>
      </c>
      <c r="G229" s="36">
        <f t="shared" si="25"/>
        <v>0.27387365674096115</v>
      </c>
      <c r="H229" s="36">
        <f t="shared" si="25"/>
        <v>0.27931676933821331</v>
      </c>
      <c r="I229" s="36">
        <f t="shared" si="25"/>
        <v>0.25691150148769754</v>
      </c>
      <c r="J229" s="36">
        <f t="shared" si="25"/>
        <v>0.25754123819411467</v>
      </c>
      <c r="K229" s="36">
        <f t="shared" si="25"/>
        <v>0.2721256627980041</v>
      </c>
      <c r="L229" s="36">
        <f t="shared" si="25"/>
        <v>0.28476078781107189</v>
      </c>
      <c r="M229" s="36">
        <f t="shared" si="25"/>
        <v>0.24674037415711519</v>
      </c>
      <c r="N229" s="36">
        <f t="shared" si="25"/>
        <v>0.26184485343703084</v>
      </c>
      <c r="O229" s="36">
        <f t="shared" si="25"/>
        <v>0.27423492929641091</v>
      </c>
      <c r="P229" s="36">
        <f t="shared" si="25"/>
        <v>0.28457315642149267</v>
      </c>
      <c r="Q229" s="36">
        <f t="shared" si="25"/>
        <v>0.25676639644292876</v>
      </c>
      <c r="R229" s="36">
        <f t="shared" si="25"/>
        <v>0.2682838780171441</v>
      </c>
      <c r="S229" s="36">
        <f t="shared" si="25"/>
        <v>0.27797864889094021</v>
      </c>
      <c r="T229" s="36">
        <f t="shared" si="25"/>
        <v>0.28632021470697622</v>
      </c>
    </row>
    <row r="230" spans="2:20" s="29" customFormat="1" ht="21.6" customHeight="1" x14ac:dyDescent="0.25">
      <c r="B230" s="31">
        <v>19</v>
      </c>
      <c r="C230" s="32"/>
      <c r="D230" s="2"/>
      <c r="E230" s="36">
        <f t="shared" si="23"/>
        <v>0.25093011243740626</v>
      </c>
      <c r="F230" s="36">
        <f t="shared" si="25"/>
        <v>0.25802097596665835</v>
      </c>
      <c r="G230" s="36">
        <f t="shared" si="25"/>
        <v>0.26426178171978726</v>
      </c>
      <c r="H230" s="36">
        <f t="shared" si="25"/>
        <v>0.26966021821023528</v>
      </c>
      <c r="I230" s="36">
        <f t="shared" si="25"/>
        <v>0.24745809483575507</v>
      </c>
      <c r="J230" s="36">
        <f t="shared" si="25"/>
        <v>0.24808141345339765</v>
      </c>
      <c r="K230" s="36">
        <f t="shared" si="25"/>
        <v>0.26252875998641001</v>
      </c>
      <c r="L230" s="36">
        <f t="shared" si="25"/>
        <v>0.27506245691908515</v>
      </c>
      <c r="M230" s="36">
        <f t="shared" si="25"/>
        <v>0.23739653801544591</v>
      </c>
      <c r="N230" s="36">
        <f t="shared" si="25"/>
        <v>0.25234228790384927</v>
      </c>
      <c r="O230" s="36">
        <f t="shared" si="25"/>
        <v>0.26461999795826846</v>
      </c>
      <c r="P230" s="36">
        <f t="shared" si="25"/>
        <v>0.27487621776923671</v>
      </c>
      <c r="Q230" s="36">
        <f t="shared" si="25"/>
        <v>0.24731447462933481</v>
      </c>
      <c r="R230" s="36">
        <f t="shared" si="25"/>
        <v>0.2587209632830666</v>
      </c>
      <c r="S230" s="36">
        <f t="shared" si="25"/>
        <v>0.26833280958105987</v>
      </c>
      <c r="T230" s="36">
        <f t="shared" si="25"/>
        <v>0.2766104435263026</v>
      </c>
    </row>
    <row r="231" spans="2:20" s="29" customFormat="1" ht="21.6" customHeight="1" x14ac:dyDescent="0.25">
      <c r="B231" s="31">
        <v>18.5</v>
      </c>
      <c r="C231" s="32"/>
      <c r="D231" s="2"/>
      <c r="E231" s="36">
        <f t="shared" si="23"/>
        <v>0.24154799867008273</v>
      </c>
      <c r="F231" s="36">
        <f t="shared" si="25"/>
        <v>0.24856457503462961</v>
      </c>
      <c r="G231" s="36">
        <f t="shared" si="25"/>
        <v>0.25474440323509767</v>
      </c>
      <c r="H231" s="36">
        <f t="shared" si="25"/>
        <v>0.26009334211909046</v>
      </c>
      <c r="I231" s="36">
        <f t="shared" si="25"/>
        <v>0.23811433866422937</v>
      </c>
      <c r="J231" s="36">
        <f t="shared" si="25"/>
        <v>0.23873067383002364</v>
      </c>
      <c r="K231" s="36">
        <f t="shared" si="25"/>
        <v>0.25302790694280936</v>
      </c>
      <c r="L231" s="36">
        <f t="shared" si="25"/>
        <v>0.26544900385076997</v>
      </c>
      <c r="M231" s="36">
        <f t="shared" si="25"/>
        <v>0.22817150254569676</v>
      </c>
      <c r="N231" s="36">
        <f t="shared" si="25"/>
        <v>0.24294494862021782</v>
      </c>
      <c r="O231" s="36">
        <f t="shared" si="25"/>
        <v>0.25509924242042492</v>
      </c>
      <c r="P231" s="36">
        <f t="shared" si="25"/>
        <v>0.26526432183253068</v>
      </c>
      <c r="Q231" s="36">
        <f t="shared" si="25"/>
        <v>0.23797233359158099</v>
      </c>
      <c r="R231" s="36">
        <f t="shared" si="25"/>
        <v>0.24925751963618131</v>
      </c>
      <c r="S231" s="36">
        <f t="shared" si="25"/>
        <v>0.25877782839360181</v>
      </c>
      <c r="T231" s="36">
        <f t="shared" si="25"/>
        <v>0.26698418101942545</v>
      </c>
    </row>
    <row r="232" spans="2:20" s="29" customFormat="1" ht="21.6" customHeight="1" x14ac:dyDescent="0.25">
      <c r="B232" s="31">
        <v>18</v>
      </c>
      <c r="C232" s="32"/>
      <c r="D232" s="2"/>
      <c r="E232" s="36">
        <f t="shared" si="23"/>
        <v>0.23227402371685174</v>
      </c>
      <c r="F232" s="36">
        <f t="shared" si="25"/>
        <v>0.23920988998493353</v>
      </c>
      <c r="G232" s="36">
        <f t="shared" si="25"/>
        <v>0.24532310880522831</v>
      </c>
      <c r="H232" s="36">
        <f t="shared" si="25"/>
        <v>0.25061769843250764</v>
      </c>
      <c r="I232" s="36">
        <f t="shared" si="25"/>
        <v>0.22888187331662346</v>
      </c>
      <c r="J232" s="36">
        <f t="shared" si="25"/>
        <v>0.22949065888883366</v>
      </c>
      <c r="K232" s="36">
        <f t="shared" si="25"/>
        <v>0.24362469956566196</v>
      </c>
      <c r="L232" s="36">
        <f t="shared" si="25"/>
        <v>0.25592194989599965</v>
      </c>
      <c r="M232" s="36">
        <f t="shared" si="25"/>
        <v>0.21906690707167648</v>
      </c>
      <c r="N232" s="36">
        <f t="shared" si="25"/>
        <v>0.23365446730755837</v>
      </c>
      <c r="O232" s="36">
        <f t="shared" si="25"/>
        <v>0.24567424838912383</v>
      </c>
      <c r="P232" s="36">
        <f t="shared" si="25"/>
        <v>0.25573899124020866</v>
      </c>
      <c r="Q232" s="36">
        <f t="shared" si="25"/>
        <v>0.22874161383904965</v>
      </c>
      <c r="R232" s="36">
        <f t="shared" si="25"/>
        <v>0.23989515909715867</v>
      </c>
      <c r="S232" s="36">
        <f t="shared" si="25"/>
        <v>0.24931527066809708</v>
      </c>
      <c r="T232" s="36">
        <f t="shared" si="25"/>
        <v>0.25744293708949545</v>
      </c>
    </row>
    <row r="233" spans="2:20" s="29" customFormat="1" ht="21.6" customHeight="1" x14ac:dyDescent="0.25"/>
  </sheetData>
  <sheetProtection algorithmName="SHA-512" hashValue="h5Xf4Z06M3LT/yZvg9hZnUnqF17DASPkDuTaKjaE84Q6Riy5jWj6n5a4y++Smpd5WOuxrOvWHJ6vaD6aOFXBog==" saltValue="AwUCKEuDWHLbnSI8gkpXXA==" spinCount="100000" sheet="1" formatCells="0" formatColumns="0" formatRows="0" insertColumns="0" insertRows="0" insertHyperlinks="0" deleteColumns="0" deleteRows="0"/>
  <mergeCells count="17">
    <mergeCell ref="B12:B13"/>
    <mergeCell ref="C12:C13"/>
    <mergeCell ref="D12:R12"/>
    <mergeCell ref="B14:B17"/>
    <mergeCell ref="G6:L10"/>
    <mergeCell ref="C106:C107"/>
    <mergeCell ref="B88:B91"/>
    <mergeCell ref="B92:B95"/>
    <mergeCell ref="B96:B99"/>
    <mergeCell ref="B100:B103"/>
    <mergeCell ref="B106:B107"/>
    <mergeCell ref="B22:B25"/>
    <mergeCell ref="B26:B29"/>
    <mergeCell ref="B86:B87"/>
    <mergeCell ref="C86:C87"/>
    <mergeCell ref="D86:R86"/>
    <mergeCell ref="B18:B21"/>
  </mergeCells>
  <conditionalFormatting sqref="D14:R29">
    <cfRule type="cellIs" dxfId="1" priority="4" stopIfTrue="1" operator="between">
      <formula>$S$8</formula>
      <formula>$S$9</formula>
    </cfRule>
  </conditionalFormatting>
  <conditionalFormatting sqref="D14:R29">
    <cfRule type="expression" dxfId="0" priority="5" stopIfTrue="1">
      <formula>D$13&gt;$R$10</formula>
    </cfRule>
  </conditionalFormatting>
  <dataValidations count="1">
    <dataValidation type="list" allowBlank="1" showInputMessage="1" showErrorMessage="1" sqref="G65563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099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35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1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07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43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79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15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1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87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23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59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1995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1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67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xr:uid="{00000000-0002-0000-0000-000000000000}">
      <formula1>$AB$12:$AB$13</formula1>
    </dataValidation>
  </dataValidations>
  <printOptions horizontalCentered="1"/>
  <pageMargins left="0.59055118110236227" right="0.59055118110236227" top="0.74803149606299213" bottom="0.74803149606299213" header="0" footer="0"/>
  <pageSetup scale="58" orientation="landscape" horizontalDpi="4294967293" r:id="rId1"/>
  <ignoredErrors>
    <ignoredError sqref="R6 S8:S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Настенные конвекторы WMC</vt:lpstr>
      <vt:lpstr>'Настенные конвекторы WMC'!Print_Area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Aidas</dc:creator>
  <cp:lastModifiedBy>Donatas</cp:lastModifiedBy>
  <cp:lastPrinted>2018-06-07T19:22:43Z</cp:lastPrinted>
  <dcterms:created xsi:type="dcterms:W3CDTF">2017-04-06T07:41:10Z</dcterms:created>
  <dcterms:modified xsi:type="dcterms:W3CDTF">2018-06-07T19:22:45Z</dcterms:modified>
</cp:coreProperties>
</file>